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00_Rozdělané zakázky\221026-36_PD – přípojka a VS pro novou radnici, ul. Jateční Přerov\08_Rozpočet+VV\"/>
    </mc:Choice>
  </mc:AlternateContent>
  <xr:revisionPtr revIDLastSave="0" documentId="13_ncr:11_{0A52F24E-B665-40AE-A7EA-667476B52E78}" xr6:coauthVersionLast="47" xr6:coauthVersionMax="47" xr10:uidLastSave="{00000000-0000-0000-0000-000000000000}"/>
  <workbookProtection workbookAlgorithmName="SHA-512" workbookHashValue="HbnXPN+BsDnOU2wNkD6f3F/5+G296DD9gC0gFj4caOBa6IT67e0DED8OEP72InB6x+Yf1uH0S2pkmRuWQdVx3A==" workbookSaltValue="+h5JA7WutjWdJtnMzWNASQ==" workbookSpinCount="100000" lockStructure="1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IO01 01 Pol" sheetId="13" r:id="rId5"/>
    <sheet name="IO01 02 Pol" sheetId="14" r:id="rId6"/>
    <sheet name="IO01 03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'IO01 01 Pol'!$1:$7</definedName>
    <definedName name="_xlnm.Print_Titles" localSheetId="5">'IO01 02 Pol'!$1:$7</definedName>
    <definedName name="_xlnm.Print_Titles" localSheetId="6">'IO01 03 Pol'!$1:$7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'IO01 01 Pol'!$A$1:$X$601</definedName>
    <definedName name="_xlnm.Print_Area" localSheetId="5">'IO01 02 Pol'!$A$1:$X$445</definedName>
    <definedName name="_xlnm.Print_Area" localSheetId="6">'IO01 03 Pol'!$A$1:$X$61</definedName>
    <definedName name="_xlnm.Print_Area" localSheetId="3">'SO01 01 Pol'!$A$1:$X$286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2" i="1"/>
  <c r="F42" i="1"/>
  <c r="G41" i="1"/>
  <c r="F41" i="1"/>
  <c r="G39" i="1"/>
  <c r="F39" i="1"/>
  <c r="G60" i="15"/>
  <c r="BA46" i="15"/>
  <c r="BA44" i="15"/>
  <c r="BA33" i="15"/>
  <c r="BA32" i="15"/>
  <c r="BA25" i="15"/>
  <c r="BA24" i="15"/>
  <c r="BA23" i="15"/>
  <c r="BA22" i="15"/>
  <c r="BA21" i="15"/>
  <c r="BA20" i="15"/>
  <c r="BA19" i="15"/>
  <c r="BA18" i="15"/>
  <c r="BA17" i="15"/>
  <c r="BA12" i="15"/>
  <c r="BA11" i="15"/>
  <c r="BA10" i="15"/>
  <c r="G9" i="15"/>
  <c r="G8" i="15" s="1"/>
  <c r="I9" i="15"/>
  <c r="I8" i="15" s="1"/>
  <c r="K9" i="15"/>
  <c r="K8" i="15" s="1"/>
  <c r="O9" i="15"/>
  <c r="O8" i="15" s="1"/>
  <c r="Q9" i="15"/>
  <c r="V9" i="15"/>
  <c r="V8" i="15" s="1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27" i="15"/>
  <c r="I27" i="15"/>
  <c r="K27" i="15"/>
  <c r="M27" i="15"/>
  <c r="O27" i="15"/>
  <c r="Q27" i="15"/>
  <c r="Q8" i="15" s="1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8" i="15"/>
  <c r="I38" i="15"/>
  <c r="K38" i="15"/>
  <c r="M38" i="15"/>
  <c r="O38" i="15"/>
  <c r="Q38" i="15"/>
  <c r="V38" i="15"/>
  <c r="G40" i="15"/>
  <c r="I40" i="15"/>
  <c r="I39" i="15" s="1"/>
  <c r="K40" i="15"/>
  <c r="M40" i="15"/>
  <c r="O40" i="15"/>
  <c r="Q40" i="15"/>
  <c r="Q39" i="15" s="1"/>
  <c r="V40" i="15"/>
  <c r="V39" i="15" s="1"/>
  <c r="G41" i="15"/>
  <c r="I41" i="15"/>
  <c r="K41" i="15"/>
  <c r="K39" i="15" s="1"/>
  <c r="M41" i="15"/>
  <c r="O41" i="15"/>
  <c r="Q41" i="15"/>
  <c r="V41" i="15"/>
  <c r="G42" i="15"/>
  <c r="G39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O39" i="15" s="1"/>
  <c r="Q49" i="15"/>
  <c r="V49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AE60" i="15"/>
  <c r="G444" i="14"/>
  <c r="BA420" i="14"/>
  <c r="BA374" i="14"/>
  <c r="BA65" i="14"/>
  <c r="BA58" i="14"/>
  <c r="BA52" i="14"/>
  <c r="BA44" i="14"/>
  <c r="BA21" i="14"/>
  <c r="K8" i="14"/>
  <c r="V8" i="14"/>
  <c r="G9" i="14"/>
  <c r="M9" i="14" s="1"/>
  <c r="M8" i="14" s="1"/>
  <c r="I9" i="14"/>
  <c r="I8" i="14" s="1"/>
  <c r="K9" i="14"/>
  <c r="O9" i="14"/>
  <c r="O8" i="14" s="1"/>
  <c r="Q9" i="14"/>
  <c r="Q8" i="14" s="1"/>
  <c r="V9" i="14"/>
  <c r="G14" i="14"/>
  <c r="O14" i="14"/>
  <c r="Q14" i="14"/>
  <c r="G15" i="14"/>
  <c r="I15" i="14"/>
  <c r="I14" i="14" s="1"/>
  <c r="K15" i="14"/>
  <c r="K14" i="14" s="1"/>
  <c r="M15" i="14"/>
  <c r="M14" i="14" s="1"/>
  <c r="O15" i="14"/>
  <c r="Q15" i="14"/>
  <c r="V15" i="14"/>
  <c r="V14" i="14" s="1"/>
  <c r="G19" i="14"/>
  <c r="G18" i="14" s="1"/>
  <c r="I19" i="14"/>
  <c r="I18" i="14" s="1"/>
  <c r="K19" i="14"/>
  <c r="O19" i="14"/>
  <c r="O18" i="14" s="1"/>
  <c r="Q19" i="14"/>
  <c r="Q18" i="14" s="1"/>
  <c r="V19" i="14"/>
  <c r="G23" i="14"/>
  <c r="M23" i="14" s="1"/>
  <c r="I23" i="14"/>
  <c r="K23" i="14"/>
  <c r="O23" i="14"/>
  <c r="Q23" i="14"/>
  <c r="V23" i="14"/>
  <c r="G26" i="14"/>
  <c r="I26" i="14"/>
  <c r="K26" i="14"/>
  <c r="K18" i="14" s="1"/>
  <c r="M26" i="14"/>
  <c r="O26" i="14"/>
  <c r="Q26" i="14"/>
  <c r="V26" i="14"/>
  <c r="V18" i="14" s="1"/>
  <c r="G29" i="14"/>
  <c r="I29" i="14"/>
  <c r="K29" i="14"/>
  <c r="M29" i="14"/>
  <c r="O29" i="14"/>
  <c r="Q29" i="14"/>
  <c r="V29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7" i="14"/>
  <c r="I37" i="14"/>
  <c r="K37" i="14"/>
  <c r="M37" i="14"/>
  <c r="O37" i="14"/>
  <c r="Q37" i="14"/>
  <c r="V37" i="14"/>
  <c r="K40" i="14"/>
  <c r="V40" i="14"/>
  <c r="G41" i="14"/>
  <c r="G40" i="14" s="1"/>
  <c r="I41" i="14"/>
  <c r="I40" i="14" s="1"/>
  <c r="K41" i="14"/>
  <c r="O41" i="14"/>
  <c r="O40" i="14" s="1"/>
  <c r="Q41" i="14"/>
  <c r="Q40" i="14" s="1"/>
  <c r="V41" i="14"/>
  <c r="G43" i="14"/>
  <c r="M43" i="14" s="1"/>
  <c r="I43" i="14"/>
  <c r="K43" i="14"/>
  <c r="O43" i="14"/>
  <c r="Q43" i="14"/>
  <c r="V43" i="14"/>
  <c r="I46" i="14"/>
  <c r="K46" i="14"/>
  <c r="Q46" i="14"/>
  <c r="V46" i="14"/>
  <c r="G47" i="14"/>
  <c r="G46" i="14" s="1"/>
  <c r="I47" i="14"/>
  <c r="K47" i="14"/>
  <c r="M47" i="14"/>
  <c r="M46" i="14" s="1"/>
  <c r="O47" i="14"/>
  <c r="O46" i="14" s="1"/>
  <c r="Q47" i="14"/>
  <c r="V47" i="14"/>
  <c r="G50" i="14"/>
  <c r="O50" i="14"/>
  <c r="G51" i="14"/>
  <c r="M51" i="14" s="1"/>
  <c r="M50" i="14" s="1"/>
  <c r="I51" i="14"/>
  <c r="I50" i="14" s="1"/>
  <c r="K51" i="14"/>
  <c r="K50" i="14" s="1"/>
  <c r="O51" i="14"/>
  <c r="Q51" i="14"/>
  <c r="Q50" i="14" s="1"/>
  <c r="V51" i="14"/>
  <c r="V50" i="14" s="1"/>
  <c r="G57" i="14"/>
  <c r="I57" i="14"/>
  <c r="K57" i="14"/>
  <c r="M57" i="14"/>
  <c r="O57" i="14"/>
  <c r="Q57" i="14"/>
  <c r="V57" i="14"/>
  <c r="K63" i="14"/>
  <c r="V63" i="14"/>
  <c r="G64" i="14"/>
  <c r="G63" i="14" s="1"/>
  <c r="I64" i="14"/>
  <c r="I63" i="14" s="1"/>
  <c r="K64" i="14"/>
  <c r="O64" i="14"/>
  <c r="O63" i="14" s="1"/>
  <c r="Q64" i="14"/>
  <c r="Q63" i="14" s="1"/>
  <c r="V64" i="14"/>
  <c r="Q69" i="14"/>
  <c r="G70" i="14"/>
  <c r="I70" i="14"/>
  <c r="K70" i="14"/>
  <c r="K69" i="14" s="1"/>
  <c r="M70" i="14"/>
  <c r="O70" i="14"/>
  <c r="Q70" i="14"/>
  <c r="V70" i="14"/>
  <c r="V69" i="14" s="1"/>
  <c r="G73" i="14"/>
  <c r="I73" i="14"/>
  <c r="K73" i="14"/>
  <c r="M73" i="14"/>
  <c r="O73" i="14"/>
  <c r="Q73" i="14"/>
  <c r="V73" i="14"/>
  <c r="G76" i="14"/>
  <c r="G69" i="14" s="1"/>
  <c r="I76" i="14"/>
  <c r="K76" i="14"/>
  <c r="O76" i="14"/>
  <c r="O69" i="14" s="1"/>
  <c r="Q76" i="14"/>
  <c r="V76" i="14"/>
  <c r="G79" i="14"/>
  <c r="M79" i="14" s="1"/>
  <c r="I79" i="14"/>
  <c r="I69" i="14" s="1"/>
  <c r="K79" i="14"/>
  <c r="O79" i="14"/>
  <c r="Q79" i="14"/>
  <c r="V79" i="14"/>
  <c r="G81" i="14"/>
  <c r="I81" i="14"/>
  <c r="K81" i="14"/>
  <c r="M81" i="14"/>
  <c r="O81" i="14"/>
  <c r="Q81" i="14"/>
  <c r="V81" i="14"/>
  <c r="G84" i="14"/>
  <c r="G83" i="14" s="1"/>
  <c r="I84" i="14"/>
  <c r="I83" i="14" s="1"/>
  <c r="K84" i="14"/>
  <c r="O84" i="14"/>
  <c r="O83" i="14" s="1"/>
  <c r="Q84" i="14"/>
  <c r="Q83" i="14" s="1"/>
  <c r="V84" i="14"/>
  <c r="G86" i="14"/>
  <c r="M86" i="14" s="1"/>
  <c r="I86" i="14"/>
  <c r="K86" i="14"/>
  <c r="O86" i="14"/>
  <c r="Q86" i="14"/>
  <c r="V86" i="14"/>
  <c r="G87" i="14"/>
  <c r="I87" i="14"/>
  <c r="K87" i="14"/>
  <c r="K83" i="14" s="1"/>
  <c r="M87" i="14"/>
  <c r="O87" i="14"/>
  <c r="Q87" i="14"/>
  <c r="V87" i="14"/>
  <c r="V83" i="14" s="1"/>
  <c r="G89" i="14"/>
  <c r="M89" i="14" s="1"/>
  <c r="I89" i="14"/>
  <c r="I88" i="14" s="1"/>
  <c r="K89" i="14"/>
  <c r="O89" i="14"/>
  <c r="O88" i="14" s="1"/>
  <c r="Q89" i="14"/>
  <c r="Q88" i="14" s="1"/>
  <c r="V89" i="14"/>
  <c r="G92" i="14"/>
  <c r="M92" i="14" s="1"/>
  <c r="I92" i="14"/>
  <c r="K92" i="14"/>
  <c r="O92" i="14"/>
  <c r="Q92" i="14"/>
  <c r="V92" i="14"/>
  <c r="G95" i="14"/>
  <c r="I95" i="14"/>
  <c r="K95" i="14"/>
  <c r="K88" i="14" s="1"/>
  <c r="M95" i="14"/>
  <c r="O95" i="14"/>
  <c r="Q95" i="14"/>
  <c r="V95" i="14"/>
  <c r="V88" i="14" s="1"/>
  <c r="G97" i="14"/>
  <c r="I97" i="14"/>
  <c r="K97" i="14"/>
  <c r="M97" i="14"/>
  <c r="O97" i="14"/>
  <c r="Q97" i="14"/>
  <c r="V97" i="14"/>
  <c r="G99" i="14"/>
  <c r="M99" i="14" s="1"/>
  <c r="I99" i="14"/>
  <c r="K99" i="14"/>
  <c r="O99" i="14"/>
  <c r="Q99" i="14"/>
  <c r="V99" i="14"/>
  <c r="G102" i="14"/>
  <c r="M102" i="14" s="1"/>
  <c r="I102" i="14"/>
  <c r="K102" i="14"/>
  <c r="O102" i="14"/>
  <c r="Q102" i="14"/>
  <c r="V102" i="14"/>
  <c r="G106" i="14"/>
  <c r="I106" i="14"/>
  <c r="K106" i="14"/>
  <c r="M106" i="14"/>
  <c r="O106" i="14"/>
  <c r="Q106" i="14"/>
  <c r="V106" i="14"/>
  <c r="G109" i="14"/>
  <c r="I109" i="14"/>
  <c r="K109" i="14"/>
  <c r="M109" i="14"/>
  <c r="O109" i="14"/>
  <c r="Q109" i="14"/>
  <c r="V109" i="14"/>
  <c r="G111" i="14"/>
  <c r="M111" i="14" s="1"/>
  <c r="I111" i="14"/>
  <c r="K111" i="14"/>
  <c r="O111" i="14"/>
  <c r="Q111" i="14"/>
  <c r="V111" i="14"/>
  <c r="G114" i="14"/>
  <c r="M114" i="14" s="1"/>
  <c r="I114" i="14"/>
  <c r="K114" i="14"/>
  <c r="O114" i="14"/>
  <c r="Q114" i="14"/>
  <c r="V114" i="14"/>
  <c r="G116" i="14"/>
  <c r="I116" i="14"/>
  <c r="K116" i="14"/>
  <c r="M116" i="14"/>
  <c r="O116" i="14"/>
  <c r="Q116" i="14"/>
  <c r="V116" i="14"/>
  <c r="G118" i="14"/>
  <c r="I118" i="14"/>
  <c r="K118" i="14"/>
  <c r="M118" i="14"/>
  <c r="O118" i="14"/>
  <c r="Q118" i="14"/>
  <c r="V118" i="14"/>
  <c r="G120" i="14"/>
  <c r="M120" i="14" s="1"/>
  <c r="I120" i="14"/>
  <c r="K120" i="14"/>
  <c r="O120" i="14"/>
  <c r="Q120" i="14"/>
  <c r="V120" i="14"/>
  <c r="G122" i="14"/>
  <c r="M122" i="14" s="1"/>
  <c r="I122" i="14"/>
  <c r="K122" i="14"/>
  <c r="O122" i="14"/>
  <c r="Q122" i="14"/>
  <c r="V122" i="14"/>
  <c r="G124" i="14"/>
  <c r="I124" i="14"/>
  <c r="K124" i="14"/>
  <c r="M124" i="14"/>
  <c r="O124" i="14"/>
  <c r="Q124" i="14"/>
  <c r="V124" i="14"/>
  <c r="G128" i="14"/>
  <c r="I128" i="14"/>
  <c r="K128" i="14"/>
  <c r="M128" i="14"/>
  <c r="O128" i="14"/>
  <c r="Q128" i="14"/>
  <c r="V128" i="14"/>
  <c r="G129" i="14"/>
  <c r="M129" i="14" s="1"/>
  <c r="I129" i="14"/>
  <c r="K129" i="14"/>
  <c r="O129" i="14"/>
  <c r="Q129" i="14"/>
  <c r="V129" i="14"/>
  <c r="G131" i="14"/>
  <c r="I131" i="14"/>
  <c r="K131" i="14"/>
  <c r="K130" i="14" s="1"/>
  <c r="M131" i="14"/>
  <c r="O131" i="14"/>
  <c r="Q131" i="14"/>
  <c r="V131" i="14"/>
  <c r="V130" i="14" s="1"/>
  <c r="G134" i="14"/>
  <c r="I134" i="14"/>
  <c r="K134" i="14"/>
  <c r="M134" i="14"/>
  <c r="O134" i="14"/>
  <c r="Q134" i="14"/>
  <c r="V134" i="14"/>
  <c r="G137" i="14"/>
  <c r="G130" i="14" s="1"/>
  <c r="I137" i="14"/>
  <c r="K137" i="14"/>
  <c r="M137" i="14"/>
  <c r="O137" i="14"/>
  <c r="O130" i="14" s="1"/>
  <c r="Q137" i="14"/>
  <c r="V137" i="14"/>
  <c r="G139" i="14"/>
  <c r="M139" i="14" s="1"/>
  <c r="I139" i="14"/>
  <c r="K139" i="14"/>
  <c r="O139" i="14"/>
  <c r="Q139" i="14"/>
  <c r="Q130" i="14" s="1"/>
  <c r="V139" i="14"/>
  <c r="G141" i="14"/>
  <c r="I141" i="14"/>
  <c r="K141" i="14"/>
  <c r="M141" i="14"/>
  <c r="O141" i="14"/>
  <c r="Q141" i="14"/>
  <c r="V141" i="14"/>
  <c r="G144" i="14"/>
  <c r="I144" i="14"/>
  <c r="K144" i="14"/>
  <c r="M144" i="14"/>
  <c r="O144" i="14"/>
  <c r="Q144" i="14"/>
  <c r="V144" i="14"/>
  <c r="G147" i="14"/>
  <c r="M147" i="14" s="1"/>
  <c r="I147" i="14"/>
  <c r="K147" i="14"/>
  <c r="O147" i="14"/>
  <c r="Q147" i="14"/>
  <c r="V147" i="14"/>
  <c r="G150" i="14"/>
  <c r="M150" i="14" s="1"/>
  <c r="I150" i="14"/>
  <c r="I130" i="14" s="1"/>
  <c r="K150" i="14"/>
  <c r="O150" i="14"/>
  <c r="Q150" i="14"/>
  <c r="V150" i="14"/>
  <c r="G151" i="14"/>
  <c r="I151" i="14"/>
  <c r="K151" i="14"/>
  <c r="M151" i="14"/>
  <c r="O151" i="14"/>
  <c r="Q151" i="14"/>
  <c r="V151" i="14"/>
  <c r="G153" i="14"/>
  <c r="G152" i="14" s="1"/>
  <c r="I153" i="14"/>
  <c r="I152" i="14" s="1"/>
  <c r="K153" i="14"/>
  <c r="M153" i="14"/>
  <c r="O153" i="14"/>
  <c r="O152" i="14" s="1"/>
  <c r="Q153" i="14"/>
  <c r="Q152" i="14" s="1"/>
  <c r="V153" i="14"/>
  <c r="G158" i="14"/>
  <c r="M158" i="14" s="1"/>
  <c r="M152" i="14" s="1"/>
  <c r="I158" i="14"/>
  <c r="K158" i="14"/>
  <c r="O158" i="14"/>
  <c r="Q158" i="14"/>
  <c r="V158" i="14"/>
  <c r="G162" i="14"/>
  <c r="I162" i="14"/>
  <c r="K162" i="14"/>
  <c r="K152" i="14" s="1"/>
  <c r="M162" i="14"/>
  <c r="O162" i="14"/>
  <c r="Q162" i="14"/>
  <c r="V162" i="14"/>
  <c r="V152" i="14" s="1"/>
  <c r="K165" i="14"/>
  <c r="V165" i="14"/>
  <c r="G166" i="14"/>
  <c r="M166" i="14" s="1"/>
  <c r="I166" i="14"/>
  <c r="I165" i="14" s="1"/>
  <c r="K166" i="14"/>
  <c r="O166" i="14"/>
  <c r="O165" i="14" s="1"/>
  <c r="Q166" i="14"/>
  <c r="Q165" i="14" s="1"/>
  <c r="V166" i="14"/>
  <c r="G168" i="14"/>
  <c r="M168" i="14" s="1"/>
  <c r="I168" i="14"/>
  <c r="K168" i="14"/>
  <c r="O168" i="14"/>
  <c r="Q168" i="14"/>
  <c r="V168" i="14"/>
  <c r="G171" i="14"/>
  <c r="G170" i="14" s="1"/>
  <c r="I171" i="14"/>
  <c r="K171" i="14"/>
  <c r="M171" i="14"/>
  <c r="O171" i="14"/>
  <c r="O170" i="14" s="1"/>
  <c r="Q171" i="14"/>
  <c r="V171" i="14"/>
  <c r="G174" i="14"/>
  <c r="I174" i="14"/>
  <c r="K174" i="14"/>
  <c r="M174" i="14"/>
  <c r="O174" i="14"/>
  <c r="Q174" i="14"/>
  <c r="V174" i="14"/>
  <c r="G176" i="14"/>
  <c r="M176" i="14" s="1"/>
  <c r="I176" i="14"/>
  <c r="I170" i="14" s="1"/>
  <c r="K176" i="14"/>
  <c r="O176" i="14"/>
  <c r="Q176" i="14"/>
  <c r="Q170" i="14" s="1"/>
  <c r="V176" i="14"/>
  <c r="G178" i="14"/>
  <c r="I178" i="14"/>
  <c r="K178" i="14"/>
  <c r="M178" i="14"/>
  <c r="O178" i="14"/>
  <c r="Q178" i="14"/>
  <c r="V178" i="14"/>
  <c r="V170" i="14" s="1"/>
  <c r="G180" i="14"/>
  <c r="I180" i="14"/>
  <c r="K180" i="14"/>
  <c r="M180" i="14"/>
  <c r="O180" i="14"/>
  <c r="Q180" i="14"/>
  <c r="V180" i="14"/>
  <c r="G183" i="14"/>
  <c r="M183" i="14" s="1"/>
  <c r="I183" i="14"/>
  <c r="K183" i="14"/>
  <c r="O183" i="14"/>
  <c r="Q183" i="14"/>
  <c r="V183" i="14"/>
  <c r="G185" i="14"/>
  <c r="M185" i="14" s="1"/>
  <c r="I185" i="14"/>
  <c r="K185" i="14"/>
  <c r="O185" i="14"/>
  <c r="Q185" i="14"/>
  <c r="V185" i="14"/>
  <c r="G187" i="14"/>
  <c r="I187" i="14"/>
  <c r="K187" i="14"/>
  <c r="K170" i="14" s="1"/>
  <c r="M187" i="14"/>
  <c r="O187" i="14"/>
  <c r="Q187" i="14"/>
  <c r="V187" i="14"/>
  <c r="G189" i="14"/>
  <c r="I189" i="14"/>
  <c r="K189" i="14"/>
  <c r="M189" i="14"/>
  <c r="O189" i="14"/>
  <c r="Q189" i="14"/>
  <c r="V189" i="14"/>
  <c r="G191" i="14"/>
  <c r="O191" i="14"/>
  <c r="G192" i="14"/>
  <c r="M192" i="14" s="1"/>
  <c r="M191" i="14" s="1"/>
  <c r="I192" i="14"/>
  <c r="I191" i="14" s="1"/>
  <c r="K192" i="14"/>
  <c r="K191" i="14" s="1"/>
  <c r="O192" i="14"/>
  <c r="Q192" i="14"/>
  <c r="Q191" i="14" s="1"/>
  <c r="V192" i="14"/>
  <c r="V191" i="14" s="1"/>
  <c r="G194" i="14"/>
  <c r="I194" i="14"/>
  <c r="K194" i="14"/>
  <c r="M194" i="14"/>
  <c r="O194" i="14"/>
  <c r="Q194" i="14"/>
  <c r="V194" i="14"/>
  <c r="G196" i="14"/>
  <c r="I196" i="14"/>
  <c r="K196" i="14"/>
  <c r="M196" i="14"/>
  <c r="O196" i="14"/>
  <c r="Q196" i="14"/>
  <c r="V196" i="14"/>
  <c r="G199" i="14"/>
  <c r="M199" i="14" s="1"/>
  <c r="I199" i="14"/>
  <c r="I198" i="14" s="1"/>
  <c r="K199" i="14"/>
  <c r="K198" i="14" s="1"/>
  <c r="O199" i="14"/>
  <c r="Q199" i="14"/>
  <c r="Q198" i="14" s="1"/>
  <c r="V199" i="14"/>
  <c r="V198" i="14" s="1"/>
  <c r="G202" i="14"/>
  <c r="I202" i="14"/>
  <c r="K202" i="14"/>
  <c r="M202" i="14"/>
  <c r="O202" i="14"/>
  <c r="Q202" i="14"/>
  <c r="V202" i="14"/>
  <c r="G204" i="14"/>
  <c r="I204" i="14"/>
  <c r="K204" i="14"/>
  <c r="M204" i="14"/>
  <c r="O204" i="14"/>
  <c r="Q204" i="14"/>
  <c r="V204" i="14"/>
  <c r="G206" i="14"/>
  <c r="M206" i="14" s="1"/>
  <c r="I206" i="14"/>
  <c r="K206" i="14"/>
  <c r="O206" i="14"/>
  <c r="O198" i="14" s="1"/>
  <c r="Q206" i="14"/>
  <c r="V206" i="14"/>
  <c r="G208" i="14"/>
  <c r="M208" i="14" s="1"/>
  <c r="I208" i="14"/>
  <c r="K208" i="14"/>
  <c r="O208" i="14"/>
  <c r="Q208" i="14"/>
  <c r="V208" i="14"/>
  <c r="G210" i="14"/>
  <c r="I210" i="14"/>
  <c r="K210" i="14"/>
  <c r="M210" i="14"/>
  <c r="O210" i="14"/>
  <c r="Q210" i="14"/>
  <c r="V210" i="14"/>
  <c r="G212" i="14"/>
  <c r="I212" i="14"/>
  <c r="K212" i="14"/>
  <c r="M212" i="14"/>
  <c r="O212" i="14"/>
  <c r="Q212" i="14"/>
  <c r="V212" i="14"/>
  <c r="G214" i="14"/>
  <c r="M214" i="14" s="1"/>
  <c r="I214" i="14"/>
  <c r="K214" i="14"/>
  <c r="O214" i="14"/>
  <c r="Q214" i="14"/>
  <c r="V214" i="14"/>
  <c r="G216" i="14"/>
  <c r="M216" i="14" s="1"/>
  <c r="I216" i="14"/>
  <c r="K216" i="14"/>
  <c r="O216" i="14"/>
  <c r="Q216" i="14"/>
  <c r="V216" i="14"/>
  <c r="G219" i="14"/>
  <c r="I219" i="14"/>
  <c r="K219" i="14"/>
  <c r="M219" i="14"/>
  <c r="O219" i="14"/>
  <c r="Q219" i="14"/>
  <c r="V219" i="14"/>
  <c r="G222" i="14"/>
  <c r="I222" i="14"/>
  <c r="K222" i="14"/>
  <c r="M222" i="14"/>
  <c r="O222" i="14"/>
  <c r="Q222" i="14"/>
  <c r="V222" i="14"/>
  <c r="G224" i="14"/>
  <c r="M224" i="14" s="1"/>
  <c r="I224" i="14"/>
  <c r="K224" i="14"/>
  <c r="O224" i="14"/>
  <c r="Q224" i="14"/>
  <c r="V224" i="14"/>
  <c r="G226" i="14"/>
  <c r="M226" i="14" s="1"/>
  <c r="I226" i="14"/>
  <c r="K226" i="14"/>
  <c r="O226" i="14"/>
  <c r="Q226" i="14"/>
  <c r="V226" i="14"/>
  <c r="G228" i="14"/>
  <c r="I228" i="14"/>
  <c r="K228" i="14"/>
  <c r="M228" i="14"/>
  <c r="O228" i="14"/>
  <c r="Q228" i="14"/>
  <c r="V228" i="14"/>
  <c r="G231" i="14"/>
  <c r="I231" i="14"/>
  <c r="K231" i="14"/>
  <c r="M231" i="14"/>
  <c r="O231" i="14"/>
  <c r="Q231" i="14"/>
  <c r="V231" i="14"/>
  <c r="G233" i="14"/>
  <c r="M233" i="14" s="1"/>
  <c r="I233" i="14"/>
  <c r="K233" i="14"/>
  <c r="O233" i="14"/>
  <c r="Q233" i="14"/>
  <c r="V233" i="14"/>
  <c r="G236" i="14"/>
  <c r="M236" i="14" s="1"/>
  <c r="I236" i="14"/>
  <c r="K236" i="14"/>
  <c r="O236" i="14"/>
  <c r="Q236" i="14"/>
  <c r="V236" i="14"/>
  <c r="G238" i="14"/>
  <c r="I238" i="14"/>
  <c r="K238" i="14"/>
  <c r="M238" i="14"/>
  <c r="O238" i="14"/>
  <c r="Q238" i="14"/>
  <c r="V238" i="14"/>
  <c r="G240" i="14"/>
  <c r="I240" i="14"/>
  <c r="K240" i="14"/>
  <c r="M240" i="14"/>
  <c r="O240" i="14"/>
  <c r="Q240" i="14"/>
  <c r="V240" i="14"/>
  <c r="G242" i="14"/>
  <c r="M242" i="14" s="1"/>
  <c r="I242" i="14"/>
  <c r="K242" i="14"/>
  <c r="O242" i="14"/>
  <c r="Q242" i="14"/>
  <c r="V242" i="14"/>
  <c r="G245" i="14"/>
  <c r="M245" i="14" s="1"/>
  <c r="I245" i="14"/>
  <c r="K245" i="14"/>
  <c r="O245" i="14"/>
  <c r="Q245" i="14"/>
  <c r="V245" i="14"/>
  <c r="G248" i="14"/>
  <c r="I248" i="14"/>
  <c r="K248" i="14"/>
  <c r="M248" i="14"/>
  <c r="O248" i="14"/>
  <c r="Q248" i="14"/>
  <c r="V248" i="14"/>
  <c r="G251" i="14"/>
  <c r="I251" i="14"/>
  <c r="K251" i="14"/>
  <c r="M251" i="14"/>
  <c r="O251" i="14"/>
  <c r="Q251" i="14"/>
  <c r="V251" i="14"/>
  <c r="G254" i="14"/>
  <c r="M254" i="14" s="1"/>
  <c r="I254" i="14"/>
  <c r="K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I258" i="14"/>
  <c r="K258" i="14"/>
  <c r="M258" i="14"/>
  <c r="O258" i="14"/>
  <c r="Q258" i="14"/>
  <c r="V258" i="14"/>
  <c r="G261" i="14"/>
  <c r="I261" i="14"/>
  <c r="K261" i="14"/>
  <c r="M261" i="14"/>
  <c r="O261" i="14"/>
  <c r="Q261" i="14"/>
  <c r="V261" i="14"/>
  <c r="G264" i="14"/>
  <c r="M264" i="14" s="1"/>
  <c r="I264" i="14"/>
  <c r="K264" i="14"/>
  <c r="O264" i="14"/>
  <c r="Q264" i="14"/>
  <c r="V264" i="14"/>
  <c r="G266" i="14"/>
  <c r="M266" i="14" s="1"/>
  <c r="I266" i="14"/>
  <c r="K266" i="14"/>
  <c r="O266" i="14"/>
  <c r="Q266" i="14"/>
  <c r="V266" i="14"/>
  <c r="G269" i="14"/>
  <c r="I269" i="14"/>
  <c r="K269" i="14"/>
  <c r="M269" i="14"/>
  <c r="O269" i="14"/>
  <c r="Q269" i="14"/>
  <c r="V269" i="14"/>
  <c r="G271" i="14"/>
  <c r="I271" i="14"/>
  <c r="K271" i="14"/>
  <c r="M271" i="14"/>
  <c r="O271" i="14"/>
  <c r="Q271" i="14"/>
  <c r="V271" i="14"/>
  <c r="G273" i="14"/>
  <c r="M273" i="14" s="1"/>
  <c r="I273" i="14"/>
  <c r="K273" i="14"/>
  <c r="O273" i="14"/>
  <c r="Q273" i="14"/>
  <c r="V273" i="14"/>
  <c r="G275" i="14"/>
  <c r="M275" i="14" s="1"/>
  <c r="I275" i="14"/>
  <c r="K275" i="14"/>
  <c r="O275" i="14"/>
  <c r="Q275" i="14"/>
  <c r="V275" i="14"/>
  <c r="G277" i="14"/>
  <c r="I277" i="14"/>
  <c r="K277" i="14"/>
  <c r="M277" i="14"/>
  <c r="O277" i="14"/>
  <c r="Q277" i="14"/>
  <c r="V277" i="14"/>
  <c r="G279" i="14"/>
  <c r="I279" i="14"/>
  <c r="K279" i="14"/>
  <c r="M279" i="14"/>
  <c r="O279" i="14"/>
  <c r="Q279" i="14"/>
  <c r="V279" i="14"/>
  <c r="G302" i="14"/>
  <c r="M302" i="14" s="1"/>
  <c r="I302" i="14"/>
  <c r="I301" i="14" s="1"/>
  <c r="K302" i="14"/>
  <c r="K301" i="14" s="1"/>
  <c r="O302" i="14"/>
  <c r="Q302" i="14"/>
  <c r="Q301" i="14" s="1"/>
  <c r="V302" i="14"/>
  <c r="V301" i="14" s="1"/>
  <c r="G306" i="14"/>
  <c r="I306" i="14"/>
  <c r="K306" i="14"/>
  <c r="M306" i="14"/>
  <c r="O306" i="14"/>
  <c r="Q306" i="14"/>
  <c r="V306" i="14"/>
  <c r="G310" i="14"/>
  <c r="I310" i="14"/>
  <c r="K310" i="14"/>
  <c r="M310" i="14"/>
  <c r="O310" i="14"/>
  <c r="Q310" i="14"/>
  <c r="V310" i="14"/>
  <c r="G314" i="14"/>
  <c r="M314" i="14" s="1"/>
  <c r="I314" i="14"/>
  <c r="K314" i="14"/>
  <c r="O314" i="14"/>
  <c r="Q314" i="14"/>
  <c r="V314" i="14"/>
  <c r="G318" i="14"/>
  <c r="M318" i="14" s="1"/>
  <c r="I318" i="14"/>
  <c r="K318" i="14"/>
  <c r="O318" i="14"/>
  <c r="Q318" i="14"/>
  <c r="V318" i="14"/>
  <c r="G321" i="14"/>
  <c r="I321" i="14"/>
  <c r="K321" i="14"/>
  <c r="M321" i="14"/>
  <c r="O321" i="14"/>
  <c r="Q321" i="14"/>
  <c r="V321" i="14"/>
  <c r="G325" i="14"/>
  <c r="I325" i="14"/>
  <c r="K325" i="14"/>
  <c r="M325" i="14"/>
  <c r="O325" i="14"/>
  <c r="Q325" i="14"/>
  <c r="V325" i="14"/>
  <c r="G328" i="14"/>
  <c r="M328" i="14" s="1"/>
  <c r="I328" i="14"/>
  <c r="K328" i="14"/>
  <c r="O328" i="14"/>
  <c r="O301" i="14" s="1"/>
  <c r="Q328" i="14"/>
  <c r="V328" i="14"/>
  <c r="G331" i="14"/>
  <c r="M331" i="14" s="1"/>
  <c r="I331" i="14"/>
  <c r="K331" i="14"/>
  <c r="O331" i="14"/>
  <c r="Q331" i="14"/>
  <c r="V331" i="14"/>
  <c r="G335" i="14"/>
  <c r="I335" i="14"/>
  <c r="K335" i="14"/>
  <c r="M335" i="14"/>
  <c r="O335" i="14"/>
  <c r="Q335" i="14"/>
  <c r="V335" i="14"/>
  <c r="G338" i="14"/>
  <c r="I338" i="14"/>
  <c r="K338" i="14"/>
  <c r="M338" i="14"/>
  <c r="O338" i="14"/>
  <c r="Q338" i="14"/>
  <c r="V338" i="14"/>
  <c r="G341" i="14"/>
  <c r="M341" i="14" s="1"/>
  <c r="I341" i="14"/>
  <c r="K341" i="14"/>
  <c r="O341" i="14"/>
  <c r="Q341" i="14"/>
  <c r="V341" i="14"/>
  <c r="G344" i="14"/>
  <c r="M344" i="14" s="1"/>
  <c r="I344" i="14"/>
  <c r="K344" i="14"/>
  <c r="O344" i="14"/>
  <c r="Q344" i="14"/>
  <c r="V344" i="14"/>
  <c r="G349" i="14"/>
  <c r="I349" i="14"/>
  <c r="K349" i="14"/>
  <c r="M349" i="14"/>
  <c r="O349" i="14"/>
  <c r="Q349" i="14"/>
  <c r="V349" i="14"/>
  <c r="G352" i="14"/>
  <c r="I352" i="14"/>
  <c r="K352" i="14"/>
  <c r="M352" i="14"/>
  <c r="O352" i="14"/>
  <c r="Q352" i="14"/>
  <c r="V352" i="14"/>
  <c r="G354" i="14"/>
  <c r="M354" i="14" s="1"/>
  <c r="I354" i="14"/>
  <c r="K354" i="14"/>
  <c r="O354" i="14"/>
  <c r="Q354" i="14"/>
  <c r="V354" i="14"/>
  <c r="G356" i="14"/>
  <c r="M356" i="14" s="1"/>
  <c r="I356" i="14"/>
  <c r="K356" i="14"/>
  <c r="O356" i="14"/>
  <c r="Q356" i="14"/>
  <c r="V356" i="14"/>
  <c r="G359" i="14"/>
  <c r="I359" i="14"/>
  <c r="K359" i="14"/>
  <c r="M359" i="14"/>
  <c r="O359" i="14"/>
  <c r="Q359" i="14"/>
  <c r="V359" i="14"/>
  <c r="G361" i="14"/>
  <c r="I361" i="14"/>
  <c r="K361" i="14"/>
  <c r="M361" i="14"/>
  <c r="O361" i="14"/>
  <c r="Q361" i="14"/>
  <c r="V361" i="14"/>
  <c r="G363" i="14"/>
  <c r="M363" i="14" s="1"/>
  <c r="I363" i="14"/>
  <c r="K363" i="14"/>
  <c r="O363" i="14"/>
  <c r="Q363" i="14"/>
  <c r="V363" i="14"/>
  <c r="G365" i="14"/>
  <c r="M365" i="14" s="1"/>
  <c r="I365" i="14"/>
  <c r="K365" i="14"/>
  <c r="O365" i="14"/>
  <c r="Q365" i="14"/>
  <c r="V365" i="14"/>
  <c r="G369" i="14"/>
  <c r="G368" i="14" s="1"/>
  <c r="I369" i="14"/>
  <c r="K369" i="14"/>
  <c r="M369" i="14"/>
  <c r="M368" i="14" s="1"/>
  <c r="O369" i="14"/>
  <c r="O368" i="14" s="1"/>
  <c r="Q369" i="14"/>
  <c r="V369" i="14"/>
  <c r="G371" i="14"/>
  <c r="M371" i="14" s="1"/>
  <c r="I371" i="14"/>
  <c r="K371" i="14"/>
  <c r="O371" i="14"/>
  <c r="Q371" i="14"/>
  <c r="V371" i="14"/>
  <c r="G373" i="14"/>
  <c r="M373" i="14" s="1"/>
  <c r="I373" i="14"/>
  <c r="I368" i="14" s="1"/>
  <c r="K373" i="14"/>
  <c r="O373" i="14"/>
  <c r="Q373" i="14"/>
  <c r="Q368" i="14" s="1"/>
  <c r="V373" i="14"/>
  <c r="G376" i="14"/>
  <c r="I376" i="14"/>
  <c r="K376" i="14"/>
  <c r="M376" i="14"/>
  <c r="O376" i="14"/>
  <c r="Q376" i="14"/>
  <c r="V376" i="14"/>
  <c r="V368" i="14" s="1"/>
  <c r="G381" i="14"/>
  <c r="I381" i="14"/>
  <c r="K381" i="14"/>
  <c r="M381" i="14"/>
  <c r="O381" i="14"/>
  <c r="Q381" i="14"/>
  <c r="V381" i="14"/>
  <c r="G385" i="14"/>
  <c r="M385" i="14" s="1"/>
  <c r="I385" i="14"/>
  <c r="K385" i="14"/>
  <c r="O385" i="14"/>
  <c r="Q385" i="14"/>
  <c r="V385" i="14"/>
  <c r="G390" i="14"/>
  <c r="M390" i="14" s="1"/>
  <c r="I390" i="14"/>
  <c r="K390" i="14"/>
  <c r="O390" i="14"/>
  <c r="Q390" i="14"/>
  <c r="V390" i="14"/>
  <c r="G394" i="14"/>
  <c r="I394" i="14"/>
  <c r="K394" i="14"/>
  <c r="K368" i="14" s="1"/>
  <c r="M394" i="14"/>
  <c r="O394" i="14"/>
  <c r="Q394" i="14"/>
  <c r="V394" i="14"/>
  <c r="G397" i="14"/>
  <c r="I397" i="14"/>
  <c r="K397" i="14"/>
  <c r="M397" i="14"/>
  <c r="O397" i="14"/>
  <c r="Q397" i="14"/>
  <c r="V397" i="14"/>
  <c r="G400" i="14"/>
  <c r="O400" i="14"/>
  <c r="G401" i="14"/>
  <c r="M401" i="14" s="1"/>
  <c r="M400" i="14" s="1"/>
  <c r="I401" i="14"/>
  <c r="I400" i="14" s="1"/>
  <c r="K401" i="14"/>
  <c r="K400" i="14" s="1"/>
  <c r="O401" i="14"/>
  <c r="Q401" i="14"/>
  <c r="Q400" i="14" s="1"/>
  <c r="V401" i="14"/>
  <c r="V400" i="14" s="1"/>
  <c r="G404" i="14"/>
  <c r="G403" i="14" s="1"/>
  <c r="I404" i="14"/>
  <c r="K404" i="14"/>
  <c r="M404" i="14"/>
  <c r="O404" i="14"/>
  <c r="O403" i="14" s="1"/>
  <c r="Q404" i="14"/>
  <c r="V404" i="14"/>
  <c r="G406" i="14"/>
  <c r="M406" i="14" s="1"/>
  <c r="I406" i="14"/>
  <c r="I403" i="14" s="1"/>
  <c r="K406" i="14"/>
  <c r="O406" i="14"/>
  <c r="Q406" i="14"/>
  <c r="V406" i="14"/>
  <c r="G408" i="14"/>
  <c r="M408" i="14" s="1"/>
  <c r="I408" i="14"/>
  <c r="K408" i="14"/>
  <c r="O408" i="14"/>
  <c r="Q408" i="14"/>
  <c r="Q403" i="14" s="1"/>
  <c r="V408" i="14"/>
  <c r="G411" i="14"/>
  <c r="I411" i="14"/>
  <c r="K411" i="14"/>
  <c r="K403" i="14" s="1"/>
  <c r="M411" i="14"/>
  <c r="O411" i="14"/>
  <c r="Q411" i="14"/>
  <c r="V411" i="14"/>
  <c r="V403" i="14" s="1"/>
  <c r="G414" i="14"/>
  <c r="I414" i="14"/>
  <c r="K414" i="14"/>
  <c r="M414" i="14"/>
  <c r="O414" i="14"/>
  <c r="Q414" i="14"/>
  <c r="V414" i="14"/>
  <c r="G416" i="14"/>
  <c r="AF444" i="14" s="1"/>
  <c r="I416" i="14"/>
  <c r="K416" i="14"/>
  <c r="O416" i="14"/>
  <c r="Q416" i="14"/>
  <c r="V416" i="14"/>
  <c r="G419" i="14"/>
  <c r="M419" i="14" s="1"/>
  <c r="I419" i="14"/>
  <c r="K419" i="14"/>
  <c r="O419" i="14"/>
  <c r="Q419" i="14"/>
  <c r="V419" i="14"/>
  <c r="G422" i="14"/>
  <c r="I422" i="14"/>
  <c r="K422" i="14"/>
  <c r="M422" i="14"/>
  <c r="O422" i="14"/>
  <c r="Q422" i="14"/>
  <c r="V422" i="14"/>
  <c r="G429" i="14"/>
  <c r="M429" i="14" s="1"/>
  <c r="I429" i="14"/>
  <c r="I428" i="14" s="1"/>
  <c r="K429" i="14"/>
  <c r="O429" i="14"/>
  <c r="O428" i="14" s="1"/>
  <c r="Q429" i="14"/>
  <c r="Q428" i="14" s="1"/>
  <c r="V429" i="14"/>
  <c r="G431" i="14"/>
  <c r="M431" i="14" s="1"/>
  <c r="I431" i="14"/>
  <c r="K431" i="14"/>
  <c r="K428" i="14" s="1"/>
  <c r="O431" i="14"/>
  <c r="Q431" i="14"/>
  <c r="V431" i="14"/>
  <c r="G433" i="14"/>
  <c r="I433" i="14"/>
  <c r="K433" i="14"/>
  <c r="M433" i="14"/>
  <c r="O433" i="14"/>
  <c r="Q433" i="14"/>
  <c r="V433" i="14"/>
  <c r="V428" i="14" s="1"/>
  <c r="G435" i="14"/>
  <c r="I435" i="14"/>
  <c r="K435" i="14"/>
  <c r="M435" i="14"/>
  <c r="O435" i="14"/>
  <c r="Q435" i="14"/>
  <c r="V435" i="14"/>
  <c r="G437" i="14"/>
  <c r="O437" i="14"/>
  <c r="G438" i="14"/>
  <c r="M438" i="14" s="1"/>
  <c r="M437" i="14" s="1"/>
  <c r="I438" i="14"/>
  <c r="I437" i="14" s="1"/>
  <c r="K438" i="14"/>
  <c r="K437" i="14" s="1"/>
  <c r="O438" i="14"/>
  <c r="Q438" i="14"/>
  <c r="Q437" i="14" s="1"/>
  <c r="V438" i="14"/>
  <c r="V437" i="14" s="1"/>
  <c r="G440" i="14"/>
  <c r="I440" i="14"/>
  <c r="K440" i="14"/>
  <c r="M440" i="14"/>
  <c r="O440" i="14"/>
  <c r="Q440" i="14"/>
  <c r="V440" i="14"/>
  <c r="AE444" i="14"/>
  <c r="G600" i="13"/>
  <c r="BA545" i="13"/>
  <c r="BA542" i="13"/>
  <c r="BA484" i="13"/>
  <c r="BA481" i="13"/>
  <c r="BA477" i="13"/>
  <c r="BA473" i="13"/>
  <c r="BA388" i="13"/>
  <c r="BA384" i="13"/>
  <c r="BA380" i="13"/>
  <c r="BA241" i="13"/>
  <c r="BA185" i="13"/>
  <c r="BA177" i="13"/>
  <c r="BA173" i="13"/>
  <c r="BA159" i="13"/>
  <c r="BA151" i="13"/>
  <c r="BA138" i="13"/>
  <c r="BA131" i="13"/>
  <c r="BA97" i="13"/>
  <c r="BA94" i="13"/>
  <c r="BA91" i="13"/>
  <c r="BA88" i="13"/>
  <c r="BA84" i="13"/>
  <c r="BA77" i="13"/>
  <c r="BA73" i="13"/>
  <c r="BA68" i="13"/>
  <c r="BA64" i="13"/>
  <c r="BA61" i="13"/>
  <c r="BA58" i="13"/>
  <c r="BA55" i="13"/>
  <c r="BA51" i="13"/>
  <c r="BA47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3" i="13"/>
  <c r="I13" i="13"/>
  <c r="K13" i="13"/>
  <c r="M13" i="13"/>
  <c r="O13" i="13"/>
  <c r="Q13" i="13"/>
  <c r="Q8" i="13" s="1"/>
  <c r="V13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V21" i="13"/>
  <c r="G25" i="13"/>
  <c r="M25" i="13" s="1"/>
  <c r="I25" i="13"/>
  <c r="K25" i="13"/>
  <c r="O25" i="13"/>
  <c r="Q25" i="13"/>
  <c r="V25" i="13"/>
  <c r="G31" i="13"/>
  <c r="I31" i="13"/>
  <c r="K31" i="13"/>
  <c r="M31" i="13"/>
  <c r="O31" i="13"/>
  <c r="Q31" i="13"/>
  <c r="V31" i="13"/>
  <c r="G37" i="13"/>
  <c r="M37" i="13" s="1"/>
  <c r="I37" i="13"/>
  <c r="K37" i="13"/>
  <c r="O37" i="13"/>
  <c r="Q37" i="13"/>
  <c r="V37" i="13"/>
  <c r="G40" i="13"/>
  <c r="I40" i="13"/>
  <c r="K40" i="13"/>
  <c r="M40" i="13"/>
  <c r="O40" i="13"/>
  <c r="Q40" i="13"/>
  <c r="V40" i="13"/>
  <c r="G43" i="13"/>
  <c r="M43" i="13" s="1"/>
  <c r="I43" i="13"/>
  <c r="K43" i="13"/>
  <c r="O43" i="13"/>
  <c r="Q43" i="13"/>
  <c r="V43" i="13"/>
  <c r="G46" i="13"/>
  <c r="I46" i="13"/>
  <c r="K46" i="13"/>
  <c r="M46" i="13"/>
  <c r="O46" i="13"/>
  <c r="Q46" i="13"/>
  <c r="V46" i="13"/>
  <c r="G50" i="13"/>
  <c r="I50" i="13"/>
  <c r="K50" i="13"/>
  <c r="M50" i="13"/>
  <c r="O50" i="13"/>
  <c r="Q50" i="13"/>
  <c r="V50" i="13"/>
  <c r="G54" i="13"/>
  <c r="I54" i="13"/>
  <c r="K54" i="13"/>
  <c r="M54" i="13"/>
  <c r="O54" i="13"/>
  <c r="Q54" i="13"/>
  <c r="V54" i="13"/>
  <c r="G57" i="13"/>
  <c r="M57" i="13" s="1"/>
  <c r="I57" i="13"/>
  <c r="K57" i="13"/>
  <c r="O57" i="13"/>
  <c r="Q57" i="13"/>
  <c r="V57" i="13"/>
  <c r="G60" i="13"/>
  <c r="I60" i="13"/>
  <c r="K60" i="13"/>
  <c r="M60" i="13"/>
  <c r="O60" i="13"/>
  <c r="Q60" i="13"/>
  <c r="V60" i="13"/>
  <c r="G63" i="13"/>
  <c r="M63" i="13" s="1"/>
  <c r="I63" i="13"/>
  <c r="K63" i="13"/>
  <c r="O63" i="13"/>
  <c r="Q63" i="13"/>
  <c r="V63" i="13"/>
  <c r="G67" i="13"/>
  <c r="I67" i="13"/>
  <c r="K67" i="13"/>
  <c r="M67" i="13"/>
  <c r="O67" i="13"/>
  <c r="Q67" i="13"/>
  <c r="V67" i="13"/>
  <c r="G72" i="13"/>
  <c r="M72" i="13" s="1"/>
  <c r="I72" i="13"/>
  <c r="K72" i="13"/>
  <c r="O72" i="13"/>
  <c r="Q72" i="13"/>
  <c r="V72" i="13"/>
  <c r="G76" i="13"/>
  <c r="I76" i="13"/>
  <c r="K76" i="13"/>
  <c r="M76" i="13"/>
  <c r="O76" i="13"/>
  <c r="Q76" i="13"/>
  <c r="V76" i="13"/>
  <c r="G82" i="13"/>
  <c r="I82" i="13"/>
  <c r="K82" i="13"/>
  <c r="M82" i="13"/>
  <c r="O82" i="13"/>
  <c r="Q82" i="13"/>
  <c r="V82" i="13"/>
  <c r="G87" i="13"/>
  <c r="I87" i="13"/>
  <c r="K87" i="13"/>
  <c r="M87" i="13"/>
  <c r="O87" i="13"/>
  <c r="Q87" i="13"/>
  <c r="V87" i="13"/>
  <c r="G90" i="13"/>
  <c r="M90" i="13" s="1"/>
  <c r="I90" i="13"/>
  <c r="K90" i="13"/>
  <c r="O90" i="13"/>
  <c r="Q90" i="13"/>
  <c r="V90" i="13"/>
  <c r="G93" i="13"/>
  <c r="I93" i="13"/>
  <c r="K93" i="13"/>
  <c r="M93" i="13"/>
  <c r="O93" i="13"/>
  <c r="Q93" i="13"/>
  <c r="V93" i="13"/>
  <c r="G96" i="13"/>
  <c r="M96" i="13" s="1"/>
  <c r="I96" i="13"/>
  <c r="K96" i="13"/>
  <c r="O96" i="13"/>
  <c r="Q96" i="13"/>
  <c r="V96" i="13"/>
  <c r="G99" i="13"/>
  <c r="I99" i="13"/>
  <c r="K99" i="13"/>
  <c r="M99" i="13"/>
  <c r="O99" i="13"/>
  <c r="Q99" i="13"/>
  <c r="V99" i="13"/>
  <c r="G103" i="13"/>
  <c r="M103" i="13" s="1"/>
  <c r="I103" i="13"/>
  <c r="K103" i="13"/>
  <c r="O103" i="13"/>
  <c r="Q103" i="13"/>
  <c r="V103" i="13"/>
  <c r="G107" i="13"/>
  <c r="I107" i="13"/>
  <c r="K107" i="13"/>
  <c r="M107" i="13"/>
  <c r="O107" i="13"/>
  <c r="Q107" i="13"/>
  <c r="V107" i="13"/>
  <c r="G111" i="13"/>
  <c r="I111" i="13"/>
  <c r="K111" i="13"/>
  <c r="M111" i="13"/>
  <c r="O111" i="13"/>
  <c r="Q111" i="13"/>
  <c r="V111" i="13"/>
  <c r="G115" i="13"/>
  <c r="I115" i="13"/>
  <c r="K115" i="13"/>
  <c r="M115" i="13"/>
  <c r="O115" i="13"/>
  <c r="Q115" i="13"/>
  <c r="V115" i="13"/>
  <c r="G118" i="13"/>
  <c r="M118" i="13" s="1"/>
  <c r="I118" i="13"/>
  <c r="K118" i="13"/>
  <c r="O118" i="13"/>
  <c r="Q118" i="13"/>
  <c r="V118" i="13"/>
  <c r="G121" i="13"/>
  <c r="I121" i="13"/>
  <c r="K121" i="13"/>
  <c r="M121" i="13"/>
  <c r="O121" i="13"/>
  <c r="Q121" i="13"/>
  <c r="V121" i="13"/>
  <c r="G124" i="13"/>
  <c r="M124" i="13" s="1"/>
  <c r="I124" i="13"/>
  <c r="K124" i="13"/>
  <c r="O124" i="13"/>
  <c r="Q124" i="13"/>
  <c r="V124" i="13"/>
  <c r="G127" i="13"/>
  <c r="I127" i="13"/>
  <c r="K127" i="13"/>
  <c r="M127" i="13"/>
  <c r="O127" i="13"/>
  <c r="Q127" i="13"/>
  <c r="V127" i="13"/>
  <c r="G130" i="13"/>
  <c r="M130" i="13" s="1"/>
  <c r="I130" i="13"/>
  <c r="K130" i="13"/>
  <c r="O130" i="13"/>
  <c r="Q130" i="13"/>
  <c r="V130" i="13"/>
  <c r="G134" i="13"/>
  <c r="I134" i="13"/>
  <c r="K134" i="13"/>
  <c r="M134" i="13"/>
  <c r="O134" i="13"/>
  <c r="Q134" i="13"/>
  <c r="V134" i="13"/>
  <c r="G147" i="13"/>
  <c r="I147" i="13"/>
  <c r="K147" i="13"/>
  <c r="M147" i="13"/>
  <c r="O147" i="13"/>
  <c r="Q147" i="13"/>
  <c r="V147" i="13"/>
  <c r="G156" i="13"/>
  <c r="I156" i="13"/>
  <c r="K156" i="13"/>
  <c r="M156" i="13"/>
  <c r="O156" i="13"/>
  <c r="Q156" i="13"/>
  <c r="V156" i="13"/>
  <c r="G164" i="13"/>
  <c r="M164" i="13" s="1"/>
  <c r="I164" i="13"/>
  <c r="K164" i="13"/>
  <c r="O164" i="13"/>
  <c r="Q164" i="13"/>
  <c r="V164" i="13"/>
  <c r="G167" i="13"/>
  <c r="I167" i="13"/>
  <c r="K167" i="13"/>
  <c r="M167" i="13"/>
  <c r="O167" i="13"/>
  <c r="Q167" i="13"/>
  <c r="V167" i="13"/>
  <c r="G172" i="13"/>
  <c r="M172" i="13" s="1"/>
  <c r="I172" i="13"/>
  <c r="K172" i="13"/>
  <c r="O172" i="13"/>
  <c r="Q172" i="13"/>
  <c r="V172" i="13"/>
  <c r="G176" i="13"/>
  <c r="I176" i="13"/>
  <c r="K176" i="13"/>
  <c r="M176" i="13"/>
  <c r="O176" i="13"/>
  <c r="Q176" i="13"/>
  <c r="V176" i="13"/>
  <c r="G180" i="13"/>
  <c r="M180" i="13" s="1"/>
  <c r="I180" i="13"/>
  <c r="K180" i="13"/>
  <c r="O180" i="13"/>
  <c r="Q180" i="13"/>
  <c r="V180" i="13"/>
  <c r="G184" i="13"/>
  <c r="I184" i="13"/>
  <c r="K184" i="13"/>
  <c r="M184" i="13"/>
  <c r="O184" i="13"/>
  <c r="Q184" i="13"/>
  <c r="V184" i="13"/>
  <c r="G188" i="13"/>
  <c r="I188" i="13"/>
  <c r="K188" i="13"/>
  <c r="M188" i="13"/>
  <c r="O188" i="13"/>
  <c r="Q188" i="13"/>
  <c r="V188" i="13"/>
  <c r="G192" i="13"/>
  <c r="I192" i="13"/>
  <c r="K192" i="13"/>
  <c r="M192" i="13"/>
  <c r="O192" i="13"/>
  <c r="Q192" i="13"/>
  <c r="V192" i="13"/>
  <c r="G195" i="13"/>
  <c r="M195" i="13" s="1"/>
  <c r="I195" i="13"/>
  <c r="K195" i="13"/>
  <c r="O195" i="13"/>
  <c r="Q195" i="13"/>
  <c r="V195" i="13"/>
  <c r="G198" i="13"/>
  <c r="I198" i="13"/>
  <c r="K198" i="13"/>
  <c r="M198" i="13"/>
  <c r="O198" i="13"/>
  <c r="Q198" i="13"/>
  <c r="V198" i="13"/>
  <c r="G203" i="13"/>
  <c r="M203" i="13" s="1"/>
  <c r="I203" i="13"/>
  <c r="K203" i="13"/>
  <c r="O203" i="13"/>
  <c r="Q203" i="13"/>
  <c r="V203" i="13"/>
  <c r="G208" i="13"/>
  <c r="I208" i="13"/>
  <c r="K208" i="13"/>
  <c r="M208" i="13"/>
  <c r="O208" i="13"/>
  <c r="Q208" i="13"/>
  <c r="V208" i="13"/>
  <c r="G213" i="13"/>
  <c r="M213" i="13" s="1"/>
  <c r="I213" i="13"/>
  <c r="K213" i="13"/>
  <c r="O213" i="13"/>
  <c r="Q213" i="13"/>
  <c r="V213" i="13"/>
  <c r="G215" i="13"/>
  <c r="I215" i="13"/>
  <c r="K215" i="13"/>
  <c r="M215" i="13"/>
  <c r="O215" i="13"/>
  <c r="Q215" i="13"/>
  <c r="V215" i="13"/>
  <c r="G219" i="13"/>
  <c r="I219" i="13"/>
  <c r="K219" i="13"/>
  <c r="M219" i="13"/>
  <c r="O219" i="13"/>
  <c r="Q219" i="13"/>
  <c r="V219" i="13"/>
  <c r="G223" i="13"/>
  <c r="I223" i="13"/>
  <c r="K223" i="13"/>
  <c r="M223" i="13"/>
  <c r="O223" i="13"/>
  <c r="Q223" i="13"/>
  <c r="V223" i="13"/>
  <c r="G225" i="13"/>
  <c r="M225" i="13" s="1"/>
  <c r="I225" i="13"/>
  <c r="K225" i="13"/>
  <c r="O225" i="13"/>
  <c r="Q225" i="13"/>
  <c r="V225" i="13"/>
  <c r="G228" i="13"/>
  <c r="I228" i="13"/>
  <c r="K228" i="13"/>
  <c r="M228" i="13"/>
  <c r="O228" i="13"/>
  <c r="Q228" i="13"/>
  <c r="V228" i="13"/>
  <c r="G237" i="13"/>
  <c r="I237" i="13"/>
  <c r="I236" i="13" s="1"/>
  <c r="K237" i="13"/>
  <c r="M237" i="13"/>
  <c r="O237" i="13"/>
  <c r="Q237" i="13"/>
  <c r="Q236" i="13" s="1"/>
  <c r="V237" i="13"/>
  <c r="G240" i="13"/>
  <c r="G236" i="13" s="1"/>
  <c r="I240" i="13"/>
  <c r="K240" i="13"/>
  <c r="O240" i="13"/>
  <c r="O236" i="13" s="1"/>
  <c r="Q240" i="13"/>
  <c r="V240" i="13"/>
  <c r="G244" i="13"/>
  <c r="I244" i="13"/>
  <c r="K244" i="13"/>
  <c r="M244" i="13"/>
  <c r="O244" i="13"/>
  <c r="Q244" i="13"/>
  <c r="V244" i="13"/>
  <c r="G247" i="13"/>
  <c r="I247" i="13"/>
  <c r="K247" i="13"/>
  <c r="K236" i="13" s="1"/>
  <c r="M247" i="13"/>
  <c r="O247" i="13"/>
  <c r="Q247" i="13"/>
  <c r="V247" i="13"/>
  <c r="V236" i="13" s="1"/>
  <c r="G250" i="13"/>
  <c r="I250" i="13"/>
  <c r="K250" i="13"/>
  <c r="M250" i="13"/>
  <c r="O250" i="13"/>
  <c r="Q250" i="13"/>
  <c r="V250" i="13"/>
  <c r="G253" i="13"/>
  <c r="M253" i="13" s="1"/>
  <c r="I253" i="13"/>
  <c r="K253" i="13"/>
  <c r="O253" i="13"/>
  <c r="Q253" i="13"/>
  <c r="V253" i="13"/>
  <c r="G256" i="13"/>
  <c r="I256" i="13"/>
  <c r="K256" i="13"/>
  <c r="M256" i="13"/>
  <c r="O256" i="13"/>
  <c r="Q256" i="13"/>
  <c r="V256" i="13"/>
  <c r="G260" i="13"/>
  <c r="M260" i="13" s="1"/>
  <c r="I260" i="13"/>
  <c r="K260" i="13"/>
  <c r="O260" i="13"/>
  <c r="Q260" i="13"/>
  <c r="V260" i="13"/>
  <c r="G263" i="13"/>
  <c r="I263" i="13"/>
  <c r="K263" i="13"/>
  <c r="M263" i="13"/>
  <c r="O263" i="13"/>
  <c r="Q263" i="13"/>
  <c r="V263" i="13"/>
  <c r="G266" i="13"/>
  <c r="M266" i="13" s="1"/>
  <c r="I266" i="13"/>
  <c r="K266" i="13"/>
  <c r="O266" i="13"/>
  <c r="Q266" i="13"/>
  <c r="V266" i="13"/>
  <c r="G269" i="13"/>
  <c r="I269" i="13"/>
  <c r="K269" i="13"/>
  <c r="M269" i="13"/>
  <c r="O269" i="13"/>
  <c r="Q269" i="13"/>
  <c r="V269" i="13"/>
  <c r="G272" i="13"/>
  <c r="M272" i="13" s="1"/>
  <c r="I272" i="13"/>
  <c r="K272" i="13"/>
  <c r="O272" i="13"/>
  <c r="Q272" i="13"/>
  <c r="V272" i="13"/>
  <c r="G275" i="13"/>
  <c r="I275" i="13"/>
  <c r="K275" i="13"/>
  <c r="M275" i="13"/>
  <c r="O275" i="13"/>
  <c r="Q275" i="13"/>
  <c r="V275" i="13"/>
  <c r="G278" i="13"/>
  <c r="M278" i="13" s="1"/>
  <c r="I278" i="13"/>
  <c r="K278" i="13"/>
  <c r="O278" i="13"/>
  <c r="Q278" i="13"/>
  <c r="V278" i="13"/>
  <c r="G281" i="13"/>
  <c r="I281" i="13"/>
  <c r="K281" i="13"/>
  <c r="M281" i="13"/>
  <c r="O281" i="13"/>
  <c r="Q281" i="13"/>
  <c r="V281" i="13"/>
  <c r="G284" i="13"/>
  <c r="M284" i="13" s="1"/>
  <c r="I284" i="13"/>
  <c r="K284" i="13"/>
  <c r="O284" i="13"/>
  <c r="Q284" i="13"/>
  <c r="V284" i="13"/>
  <c r="G287" i="13"/>
  <c r="I287" i="13"/>
  <c r="K287" i="13"/>
  <c r="M287" i="13"/>
  <c r="O287" i="13"/>
  <c r="Q287" i="13"/>
  <c r="V287" i="13"/>
  <c r="G292" i="13"/>
  <c r="M292" i="13" s="1"/>
  <c r="I292" i="13"/>
  <c r="K292" i="13"/>
  <c r="O292" i="13"/>
  <c r="Q292" i="13"/>
  <c r="V292" i="13"/>
  <c r="G295" i="13"/>
  <c r="I295" i="13"/>
  <c r="K295" i="13"/>
  <c r="M295" i="13"/>
  <c r="O295" i="13"/>
  <c r="Q295" i="13"/>
  <c r="V295" i="13"/>
  <c r="G298" i="13"/>
  <c r="M298" i="13" s="1"/>
  <c r="I298" i="13"/>
  <c r="K298" i="13"/>
  <c r="O298" i="13"/>
  <c r="Q298" i="13"/>
  <c r="V298" i="13"/>
  <c r="G301" i="13"/>
  <c r="I301" i="13"/>
  <c r="K301" i="13"/>
  <c r="M301" i="13"/>
  <c r="O301" i="13"/>
  <c r="Q301" i="13"/>
  <c r="V301" i="13"/>
  <c r="G304" i="13"/>
  <c r="M304" i="13" s="1"/>
  <c r="I304" i="13"/>
  <c r="K304" i="13"/>
  <c r="O304" i="13"/>
  <c r="Q304" i="13"/>
  <c r="V304" i="13"/>
  <c r="G307" i="13"/>
  <c r="I307" i="13"/>
  <c r="K307" i="13"/>
  <c r="M307" i="13"/>
  <c r="O307" i="13"/>
  <c r="Q307" i="13"/>
  <c r="V307" i="13"/>
  <c r="G310" i="13"/>
  <c r="M310" i="13" s="1"/>
  <c r="I310" i="13"/>
  <c r="K310" i="13"/>
  <c r="O310" i="13"/>
  <c r="Q310" i="13"/>
  <c r="V310" i="13"/>
  <c r="G313" i="13"/>
  <c r="I313" i="13"/>
  <c r="K313" i="13"/>
  <c r="M313" i="13"/>
  <c r="O313" i="13"/>
  <c r="Q313" i="13"/>
  <c r="V313" i="13"/>
  <c r="G316" i="13"/>
  <c r="M316" i="13" s="1"/>
  <c r="I316" i="13"/>
  <c r="K316" i="13"/>
  <c r="O316" i="13"/>
  <c r="Q316" i="13"/>
  <c r="V316" i="13"/>
  <c r="G319" i="13"/>
  <c r="I319" i="13"/>
  <c r="K319" i="13"/>
  <c r="M319" i="13"/>
  <c r="O319" i="13"/>
  <c r="Q319" i="13"/>
  <c r="V319" i="13"/>
  <c r="G322" i="13"/>
  <c r="M322" i="13" s="1"/>
  <c r="I322" i="13"/>
  <c r="K322" i="13"/>
  <c r="O322" i="13"/>
  <c r="Q322" i="13"/>
  <c r="V322" i="13"/>
  <c r="G325" i="13"/>
  <c r="I325" i="13"/>
  <c r="K325" i="13"/>
  <c r="M325" i="13"/>
  <c r="O325" i="13"/>
  <c r="Q325" i="13"/>
  <c r="V325" i="13"/>
  <c r="G328" i="13"/>
  <c r="M328" i="13" s="1"/>
  <c r="I328" i="13"/>
  <c r="K328" i="13"/>
  <c r="O328" i="13"/>
  <c r="Q328" i="13"/>
  <c r="V328" i="13"/>
  <c r="G332" i="13"/>
  <c r="G331" i="13" s="1"/>
  <c r="I332" i="13"/>
  <c r="K332" i="13"/>
  <c r="K331" i="13" s="1"/>
  <c r="O332" i="13"/>
  <c r="O331" i="13" s="1"/>
  <c r="Q332" i="13"/>
  <c r="V332" i="13"/>
  <c r="V331" i="13" s="1"/>
  <c r="G336" i="13"/>
  <c r="I336" i="13"/>
  <c r="K336" i="13"/>
  <c r="M336" i="13"/>
  <c r="O336" i="13"/>
  <c r="Q336" i="13"/>
  <c r="V336" i="13"/>
  <c r="G340" i="13"/>
  <c r="M340" i="13" s="1"/>
  <c r="I340" i="13"/>
  <c r="K340" i="13"/>
  <c r="O340" i="13"/>
  <c r="Q340" i="13"/>
  <c r="V340" i="13"/>
  <c r="G344" i="13"/>
  <c r="I344" i="13"/>
  <c r="I331" i="13" s="1"/>
  <c r="K344" i="13"/>
  <c r="M344" i="13"/>
  <c r="O344" i="13"/>
  <c r="Q344" i="13"/>
  <c r="Q331" i="13" s="1"/>
  <c r="V344" i="13"/>
  <c r="G347" i="13"/>
  <c r="M347" i="13" s="1"/>
  <c r="I347" i="13"/>
  <c r="K347" i="13"/>
  <c r="O347" i="13"/>
  <c r="Q347" i="13"/>
  <c r="V347" i="13"/>
  <c r="G350" i="13"/>
  <c r="I350" i="13"/>
  <c r="K350" i="13"/>
  <c r="M350" i="13"/>
  <c r="O350" i="13"/>
  <c r="Q350" i="13"/>
  <c r="V350" i="13"/>
  <c r="G353" i="13"/>
  <c r="M353" i="13" s="1"/>
  <c r="I353" i="13"/>
  <c r="I352" i="13" s="1"/>
  <c r="K353" i="13"/>
  <c r="O353" i="13"/>
  <c r="Q353" i="13"/>
  <c r="Q352" i="13" s="1"/>
  <c r="V353" i="13"/>
  <c r="G356" i="13"/>
  <c r="M356" i="13" s="1"/>
  <c r="I356" i="13"/>
  <c r="K356" i="13"/>
  <c r="K352" i="13" s="1"/>
  <c r="O356" i="13"/>
  <c r="Q356" i="13"/>
  <c r="V356" i="13"/>
  <c r="V352" i="13" s="1"/>
  <c r="G360" i="13"/>
  <c r="I360" i="13"/>
  <c r="K360" i="13"/>
  <c r="M360" i="13"/>
  <c r="O360" i="13"/>
  <c r="Q360" i="13"/>
  <c r="V360" i="13"/>
  <c r="G364" i="13"/>
  <c r="M364" i="13" s="1"/>
  <c r="I364" i="13"/>
  <c r="K364" i="13"/>
  <c r="O364" i="13"/>
  <c r="O352" i="13" s="1"/>
  <c r="Q364" i="13"/>
  <c r="V364" i="13"/>
  <c r="G368" i="13"/>
  <c r="I368" i="13"/>
  <c r="K368" i="13"/>
  <c r="M368" i="13"/>
  <c r="O368" i="13"/>
  <c r="Q368" i="13"/>
  <c r="V368" i="13"/>
  <c r="G372" i="13"/>
  <c r="M372" i="13" s="1"/>
  <c r="I372" i="13"/>
  <c r="K372" i="13"/>
  <c r="O372" i="13"/>
  <c r="Q372" i="13"/>
  <c r="V372" i="13"/>
  <c r="G376" i="13"/>
  <c r="I376" i="13"/>
  <c r="K376" i="13"/>
  <c r="M376" i="13"/>
  <c r="O376" i="13"/>
  <c r="Q376" i="13"/>
  <c r="V376" i="13"/>
  <c r="G379" i="13"/>
  <c r="G352" i="13" s="1"/>
  <c r="I379" i="13"/>
  <c r="K379" i="13"/>
  <c r="O379" i="13"/>
  <c r="Q379" i="13"/>
  <c r="V379" i="13"/>
  <c r="G383" i="13"/>
  <c r="M383" i="13" s="1"/>
  <c r="I383" i="13"/>
  <c r="K383" i="13"/>
  <c r="O383" i="13"/>
  <c r="Q383" i="13"/>
  <c r="V383" i="13"/>
  <c r="G387" i="13"/>
  <c r="M387" i="13" s="1"/>
  <c r="I387" i="13"/>
  <c r="K387" i="13"/>
  <c r="O387" i="13"/>
  <c r="Q387" i="13"/>
  <c r="V387" i="13"/>
  <c r="G391" i="13"/>
  <c r="I391" i="13"/>
  <c r="K391" i="13"/>
  <c r="M391" i="13"/>
  <c r="O391" i="13"/>
  <c r="Q391" i="13"/>
  <c r="V391" i="13"/>
  <c r="G394" i="13"/>
  <c r="M394" i="13" s="1"/>
  <c r="I394" i="13"/>
  <c r="K394" i="13"/>
  <c r="O394" i="13"/>
  <c r="Q394" i="13"/>
  <c r="V394" i="13"/>
  <c r="G397" i="13"/>
  <c r="I397" i="13"/>
  <c r="K397" i="13"/>
  <c r="M397" i="13"/>
  <c r="O397" i="13"/>
  <c r="Q397" i="13"/>
  <c r="V397" i="13"/>
  <c r="G400" i="13"/>
  <c r="M400" i="13" s="1"/>
  <c r="I400" i="13"/>
  <c r="K400" i="13"/>
  <c r="O400" i="13"/>
  <c r="Q400" i="13"/>
  <c r="V400" i="13"/>
  <c r="G404" i="13"/>
  <c r="G403" i="13" s="1"/>
  <c r="I404" i="13"/>
  <c r="I403" i="13" s="1"/>
  <c r="K404" i="13"/>
  <c r="K403" i="13" s="1"/>
  <c r="O404" i="13"/>
  <c r="O403" i="13" s="1"/>
  <c r="Q404" i="13"/>
  <c r="V404" i="13"/>
  <c r="V403" i="13" s="1"/>
  <c r="G407" i="13"/>
  <c r="M407" i="13" s="1"/>
  <c r="I407" i="13"/>
  <c r="K407" i="13"/>
  <c r="O407" i="13"/>
  <c r="Q407" i="13"/>
  <c r="Q403" i="13" s="1"/>
  <c r="V407" i="13"/>
  <c r="G409" i="13"/>
  <c r="M409" i="13" s="1"/>
  <c r="I409" i="13"/>
  <c r="K409" i="13"/>
  <c r="O409" i="13"/>
  <c r="Q409" i="13"/>
  <c r="V409" i="13"/>
  <c r="I411" i="13"/>
  <c r="G412" i="13"/>
  <c r="M412" i="13" s="1"/>
  <c r="M411" i="13" s="1"/>
  <c r="I412" i="13"/>
  <c r="K412" i="13"/>
  <c r="K411" i="13" s="1"/>
  <c r="O412" i="13"/>
  <c r="O411" i="13" s="1"/>
  <c r="Q412" i="13"/>
  <c r="Q411" i="13" s="1"/>
  <c r="V412" i="13"/>
  <c r="V411" i="13" s="1"/>
  <c r="G418" i="13"/>
  <c r="M418" i="13" s="1"/>
  <c r="I418" i="13"/>
  <c r="K418" i="13"/>
  <c r="K417" i="13" s="1"/>
  <c r="O418" i="13"/>
  <c r="O417" i="13" s="1"/>
  <c r="Q418" i="13"/>
  <c r="V418" i="13"/>
  <c r="V417" i="13" s="1"/>
  <c r="G422" i="13"/>
  <c r="I422" i="13"/>
  <c r="K422" i="13"/>
  <c r="M422" i="13"/>
  <c r="O422" i="13"/>
  <c r="Q422" i="13"/>
  <c r="V422" i="13"/>
  <c r="G426" i="13"/>
  <c r="G417" i="13" s="1"/>
  <c r="I426" i="13"/>
  <c r="K426" i="13"/>
  <c r="O426" i="13"/>
  <c r="Q426" i="13"/>
  <c r="V426" i="13"/>
  <c r="G430" i="13"/>
  <c r="M430" i="13" s="1"/>
  <c r="I430" i="13"/>
  <c r="I417" i="13" s="1"/>
  <c r="K430" i="13"/>
  <c r="O430" i="13"/>
  <c r="Q430" i="13"/>
  <c r="V430" i="13"/>
  <c r="G434" i="13"/>
  <c r="M434" i="13" s="1"/>
  <c r="I434" i="13"/>
  <c r="K434" i="13"/>
  <c r="O434" i="13"/>
  <c r="Q434" i="13"/>
  <c r="V434" i="13"/>
  <c r="G438" i="13"/>
  <c r="I438" i="13"/>
  <c r="K438" i="13"/>
  <c r="M438" i="13"/>
  <c r="O438" i="13"/>
  <c r="Q438" i="13"/>
  <c r="V438" i="13"/>
  <c r="G443" i="13"/>
  <c r="M443" i="13" s="1"/>
  <c r="I443" i="13"/>
  <c r="K443" i="13"/>
  <c r="O443" i="13"/>
  <c r="Q443" i="13"/>
  <c r="V443" i="13"/>
  <c r="G447" i="13"/>
  <c r="I447" i="13"/>
  <c r="K447" i="13"/>
  <c r="M447" i="13"/>
  <c r="O447" i="13"/>
  <c r="Q447" i="13"/>
  <c r="Q417" i="13" s="1"/>
  <c r="V447" i="13"/>
  <c r="G451" i="13"/>
  <c r="M451" i="13" s="1"/>
  <c r="I451" i="13"/>
  <c r="K451" i="13"/>
  <c r="O451" i="13"/>
  <c r="Q451" i="13"/>
  <c r="V451" i="13"/>
  <c r="G455" i="13"/>
  <c r="I455" i="13"/>
  <c r="K455" i="13"/>
  <c r="M455" i="13"/>
  <c r="O455" i="13"/>
  <c r="Q455" i="13"/>
  <c r="V455" i="13"/>
  <c r="G458" i="13"/>
  <c r="K458" i="13"/>
  <c r="M458" i="13"/>
  <c r="O458" i="13"/>
  <c r="V458" i="13"/>
  <c r="G459" i="13"/>
  <c r="I459" i="13"/>
  <c r="I458" i="13" s="1"/>
  <c r="K459" i="13"/>
  <c r="M459" i="13"/>
  <c r="O459" i="13"/>
  <c r="Q459" i="13"/>
  <c r="Q458" i="13" s="1"/>
  <c r="V459" i="13"/>
  <c r="G464" i="13"/>
  <c r="I464" i="13"/>
  <c r="I463" i="13" s="1"/>
  <c r="K464" i="13"/>
  <c r="M464" i="13"/>
  <c r="O464" i="13"/>
  <c r="Q464" i="13"/>
  <c r="V464" i="13"/>
  <c r="G466" i="13"/>
  <c r="G463" i="13" s="1"/>
  <c r="I466" i="13"/>
  <c r="K466" i="13"/>
  <c r="O466" i="13"/>
  <c r="O463" i="13" s="1"/>
  <c r="Q466" i="13"/>
  <c r="V466" i="13"/>
  <c r="G468" i="13"/>
  <c r="I468" i="13"/>
  <c r="K468" i="13"/>
  <c r="M468" i="13"/>
  <c r="O468" i="13"/>
  <c r="Q468" i="13"/>
  <c r="Q463" i="13" s="1"/>
  <c r="V468" i="13"/>
  <c r="G470" i="13"/>
  <c r="M470" i="13" s="1"/>
  <c r="I470" i="13"/>
  <c r="K470" i="13"/>
  <c r="O470" i="13"/>
  <c r="Q470" i="13"/>
  <c r="V470" i="13"/>
  <c r="V463" i="13" s="1"/>
  <c r="G472" i="13"/>
  <c r="I472" i="13"/>
  <c r="K472" i="13"/>
  <c r="M472" i="13"/>
  <c r="O472" i="13"/>
  <c r="Q472" i="13"/>
  <c r="V472" i="13"/>
  <c r="G476" i="13"/>
  <c r="M476" i="13" s="1"/>
  <c r="I476" i="13"/>
  <c r="K476" i="13"/>
  <c r="O476" i="13"/>
  <c r="Q476" i="13"/>
  <c r="V476" i="13"/>
  <c r="G480" i="13"/>
  <c r="I480" i="13"/>
  <c r="K480" i="13"/>
  <c r="M480" i="13"/>
  <c r="O480" i="13"/>
  <c r="Q480" i="13"/>
  <c r="V480" i="13"/>
  <c r="G483" i="13"/>
  <c r="M483" i="13" s="1"/>
  <c r="I483" i="13"/>
  <c r="K483" i="13"/>
  <c r="K463" i="13" s="1"/>
  <c r="O483" i="13"/>
  <c r="Q483" i="13"/>
  <c r="V483" i="13"/>
  <c r="G486" i="13"/>
  <c r="I486" i="13"/>
  <c r="K486" i="13"/>
  <c r="M486" i="13"/>
  <c r="O486" i="13"/>
  <c r="Q486" i="13"/>
  <c r="V486" i="13"/>
  <c r="G488" i="13"/>
  <c r="M488" i="13" s="1"/>
  <c r="I488" i="13"/>
  <c r="K488" i="13"/>
  <c r="O488" i="13"/>
  <c r="Q488" i="13"/>
  <c r="V488" i="13"/>
  <c r="G491" i="13"/>
  <c r="I491" i="13"/>
  <c r="Q491" i="13"/>
  <c r="G492" i="13"/>
  <c r="M492" i="13" s="1"/>
  <c r="M491" i="13" s="1"/>
  <c r="I492" i="13"/>
  <c r="K492" i="13"/>
  <c r="K491" i="13" s="1"/>
  <c r="O492" i="13"/>
  <c r="O491" i="13" s="1"/>
  <c r="Q492" i="13"/>
  <c r="V492" i="13"/>
  <c r="V491" i="13" s="1"/>
  <c r="G494" i="13"/>
  <c r="I494" i="13"/>
  <c r="K494" i="13"/>
  <c r="M494" i="13"/>
  <c r="O494" i="13"/>
  <c r="Q494" i="13"/>
  <c r="V494" i="13"/>
  <c r="G497" i="13"/>
  <c r="G498" i="13"/>
  <c r="I498" i="13"/>
  <c r="I497" i="13" s="1"/>
  <c r="K498" i="13"/>
  <c r="M498" i="13"/>
  <c r="O498" i="13"/>
  <c r="O497" i="13" s="1"/>
  <c r="Q498" i="13"/>
  <c r="Q497" i="13" s="1"/>
  <c r="V498" i="13"/>
  <c r="G517" i="13"/>
  <c r="M517" i="13" s="1"/>
  <c r="M497" i="13" s="1"/>
  <c r="I517" i="13"/>
  <c r="K517" i="13"/>
  <c r="K497" i="13" s="1"/>
  <c r="O517" i="13"/>
  <c r="Q517" i="13"/>
  <c r="V517" i="13"/>
  <c r="V497" i="13" s="1"/>
  <c r="G521" i="13"/>
  <c r="M521" i="13" s="1"/>
  <c r="I521" i="13"/>
  <c r="K521" i="13"/>
  <c r="K520" i="13" s="1"/>
  <c r="O521" i="13"/>
  <c r="O520" i="13" s="1"/>
  <c r="Q521" i="13"/>
  <c r="V521" i="13"/>
  <c r="G524" i="13"/>
  <c r="I524" i="13"/>
  <c r="I520" i="13" s="1"/>
  <c r="K524" i="13"/>
  <c r="M524" i="13"/>
  <c r="O524" i="13"/>
  <c r="Q524" i="13"/>
  <c r="Q520" i="13" s="1"/>
  <c r="V524" i="13"/>
  <c r="G526" i="13"/>
  <c r="M526" i="13" s="1"/>
  <c r="I526" i="13"/>
  <c r="K526" i="13"/>
  <c r="O526" i="13"/>
  <c r="Q526" i="13"/>
  <c r="V526" i="13"/>
  <c r="V520" i="13" s="1"/>
  <c r="G528" i="13"/>
  <c r="I528" i="13"/>
  <c r="K528" i="13"/>
  <c r="M528" i="13"/>
  <c r="O528" i="13"/>
  <c r="Q528" i="13"/>
  <c r="V528" i="13"/>
  <c r="G531" i="13"/>
  <c r="M531" i="13" s="1"/>
  <c r="I531" i="13"/>
  <c r="K531" i="13"/>
  <c r="O531" i="13"/>
  <c r="Q531" i="13"/>
  <c r="V531" i="13"/>
  <c r="G534" i="13"/>
  <c r="I534" i="13"/>
  <c r="K534" i="13"/>
  <c r="M534" i="13"/>
  <c r="O534" i="13"/>
  <c r="Q534" i="13"/>
  <c r="V534" i="13"/>
  <c r="G537" i="13"/>
  <c r="K537" i="13"/>
  <c r="O537" i="13"/>
  <c r="Q537" i="13"/>
  <c r="V537" i="13"/>
  <c r="G538" i="13"/>
  <c r="I538" i="13"/>
  <c r="I537" i="13" s="1"/>
  <c r="K538" i="13"/>
  <c r="M538" i="13"/>
  <c r="M537" i="13" s="1"/>
  <c r="O538" i="13"/>
  <c r="Q538" i="13"/>
  <c r="V538" i="13"/>
  <c r="G540" i="13"/>
  <c r="O540" i="13"/>
  <c r="G541" i="13"/>
  <c r="I541" i="13"/>
  <c r="I540" i="13" s="1"/>
  <c r="K541" i="13"/>
  <c r="M541" i="13"/>
  <c r="M540" i="13" s="1"/>
  <c r="O541" i="13"/>
  <c r="Q541" i="13"/>
  <c r="Q540" i="13" s="1"/>
  <c r="V541" i="13"/>
  <c r="G544" i="13"/>
  <c r="M544" i="13" s="1"/>
  <c r="I544" i="13"/>
  <c r="K544" i="13"/>
  <c r="K540" i="13" s="1"/>
  <c r="O544" i="13"/>
  <c r="Q544" i="13"/>
  <c r="V544" i="13"/>
  <c r="V540" i="13" s="1"/>
  <c r="K547" i="13"/>
  <c r="Q547" i="13"/>
  <c r="G548" i="13"/>
  <c r="G547" i="13" s="1"/>
  <c r="I548" i="13"/>
  <c r="I547" i="13" s="1"/>
  <c r="K548" i="13"/>
  <c r="O548" i="13"/>
  <c r="O547" i="13" s="1"/>
  <c r="Q548" i="13"/>
  <c r="V548" i="13"/>
  <c r="V547" i="13" s="1"/>
  <c r="G552" i="13"/>
  <c r="G551" i="13" s="1"/>
  <c r="I552" i="13"/>
  <c r="K552" i="13"/>
  <c r="K551" i="13" s="1"/>
  <c r="O552" i="13"/>
  <c r="Q552" i="13"/>
  <c r="V552" i="13"/>
  <c r="V551" i="13" s="1"/>
  <c r="G562" i="13"/>
  <c r="I562" i="13"/>
  <c r="K562" i="13"/>
  <c r="M562" i="13"/>
  <c r="O562" i="13"/>
  <c r="Q562" i="13"/>
  <c r="V562" i="13"/>
  <c r="G564" i="13"/>
  <c r="M564" i="13" s="1"/>
  <c r="I564" i="13"/>
  <c r="K564" i="13"/>
  <c r="O564" i="13"/>
  <c r="O551" i="13" s="1"/>
  <c r="Q564" i="13"/>
  <c r="V564" i="13"/>
  <c r="G567" i="13"/>
  <c r="I567" i="13"/>
  <c r="K567" i="13"/>
  <c r="M567" i="13"/>
  <c r="O567" i="13"/>
  <c r="Q567" i="13"/>
  <c r="Q551" i="13" s="1"/>
  <c r="V567" i="13"/>
  <c r="G570" i="13"/>
  <c r="M570" i="13" s="1"/>
  <c r="I570" i="13"/>
  <c r="K570" i="13"/>
  <c r="O570" i="13"/>
  <c r="Q570" i="13"/>
  <c r="V570" i="13"/>
  <c r="G572" i="13"/>
  <c r="I572" i="13"/>
  <c r="K572" i="13"/>
  <c r="M572" i="13"/>
  <c r="O572" i="13"/>
  <c r="Q572" i="13"/>
  <c r="V572" i="13"/>
  <c r="G578" i="13"/>
  <c r="M578" i="13" s="1"/>
  <c r="I578" i="13"/>
  <c r="K578" i="13"/>
  <c r="O578" i="13"/>
  <c r="Q578" i="13"/>
  <c r="V578" i="13"/>
  <c r="G584" i="13"/>
  <c r="M584" i="13" s="1"/>
  <c r="I584" i="13"/>
  <c r="I551" i="13" s="1"/>
  <c r="K584" i="13"/>
  <c r="O584" i="13"/>
  <c r="Q584" i="13"/>
  <c r="V584" i="13"/>
  <c r="G587" i="13"/>
  <c r="M587" i="13" s="1"/>
  <c r="I587" i="13"/>
  <c r="K587" i="13"/>
  <c r="O587" i="13"/>
  <c r="Q587" i="13"/>
  <c r="V587" i="13"/>
  <c r="G590" i="13"/>
  <c r="I590" i="13"/>
  <c r="K590" i="13"/>
  <c r="M590" i="13"/>
  <c r="O590" i="13"/>
  <c r="Q590" i="13"/>
  <c r="V590" i="13"/>
  <c r="G593" i="13"/>
  <c r="M593" i="13" s="1"/>
  <c r="I593" i="13"/>
  <c r="K593" i="13"/>
  <c r="O593" i="13"/>
  <c r="Q593" i="13"/>
  <c r="V593" i="13"/>
  <c r="AE600" i="13"/>
  <c r="AF600" i="13"/>
  <c r="G285" i="12"/>
  <c r="BA267" i="12"/>
  <c r="BA266" i="12"/>
  <c r="BA100" i="12"/>
  <c r="BA95" i="12"/>
  <c r="G8" i="12"/>
  <c r="K8" i="12"/>
  <c r="G9" i="12"/>
  <c r="I9" i="12"/>
  <c r="I8" i="12" s="1"/>
  <c r="K9" i="12"/>
  <c r="M9" i="12"/>
  <c r="M8" i="12" s="1"/>
  <c r="O9" i="12"/>
  <c r="O8" i="12" s="1"/>
  <c r="Q9" i="12"/>
  <c r="Q8" i="12" s="1"/>
  <c r="V9" i="12"/>
  <c r="V8" i="12" s="1"/>
  <c r="G11" i="12"/>
  <c r="K11" i="12"/>
  <c r="O11" i="12"/>
  <c r="G12" i="12"/>
  <c r="I12" i="12"/>
  <c r="I11" i="12" s="1"/>
  <c r="K12" i="12"/>
  <c r="M12" i="12"/>
  <c r="M11" i="12" s="1"/>
  <c r="O12" i="12"/>
  <c r="Q12" i="12"/>
  <c r="Q11" i="12" s="1"/>
  <c r="V12" i="12"/>
  <c r="V11" i="12" s="1"/>
  <c r="G15" i="12"/>
  <c r="I15" i="12"/>
  <c r="I14" i="12" s="1"/>
  <c r="K15" i="12"/>
  <c r="M15" i="12"/>
  <c r="O15" i="12"/>
  <c r="Q15" i="12"/>
  <c r="Q14" i="12" s="1"/>
  <c r="V15" i="12"/>
  <c r="G17" i="12"/>
  <c r="M17" i="12" s="1"/>
  <c r="I17" i="12"/>
  <c r="K17" i="12"/>
  <c r="K14" i="12" s="1"/>
  <c r="O17" i="12"/>
  <c r="O14" i="12" s="1"/>
  <c r="Q17" i="12"/>
  <c r="V17" i="12"/>
  <c r="V14" i="12" s="1"/>
  <c r="G19" i="12"/>
  <c r="I19" i="12"/>
  <c r="K19" i="12"/>
  <c r="M19" i="12"/>
  <c r="O19" i="12"/>
  <c r="Q19" i="12"/>
  <c r="V19" i="12"/>
  <c r="G20" i="12"/>
  <c r="G14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G29" i="12"/>
  <c r="I29" i="12"/>
  <c r="I28" i="12" s="1"/>
  <c r="K29" i="12"/>
  <c r="M29" i="12"/>
  <c r="O29" i="12"/>
  <c r="Q29" i="12"/>
  <c r="Q28" i="12" s="1"/>
  <c r="V29" i="12"/>
  <c r="V28" i="12" s="1"/>
  <c r="G32" i="12"/>
  <c r="I32" i="12"/>
  <c r="K32" i="12"/>
  <c r="K28" i="12" s="1"/>
  <c r="M32" i="12"/>
  <c r="O32" i="12"/>
  <c r="O28" i="12" s="1"/>
  <c r="Q32" i="12"/>
  <c r="V3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1" i="12"/>
  <c r="I41" i="12"/>
  <c r="I40" i="12" s="1"/>
  <c r="K41" i="12"/>
  <c r="M41" i="12"/>
  <c r="O41" i="12"/>
  <c r="O40" i="12" s="1"/>
  <c r="Q41" i="12"/>
  <c r="Q40" i="12" s="1"/>
  <c r="V41" i="12"/>
  <c r="G44" i="12"/>
  <c r="G40" i="12" s="1"/>
  <c r="I44" i="12"/>
  <c r="K44" i="12"/>
  <c r="K40" i="12" s="1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V40" i="12" s="1"/>
  <c r="G54" i="12"/>
  <c r="I54" i="12"/>
  <c r="K54" i="12"/>
  <c r="M54" i="12"/>
  <c r="O54" i="12"/>
  <c r="Q54" i="12"/>
  <c r="V54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4" i="12"/>
  <c r="M64" i="12" s="1"/>
  <c r="I64" i="12"/>
  <c r="K64" i="12"/>
  <c r="O64" i="12"/>
  <c r="Q64" i="12"/>
  <c r="V64" i="12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V77" i="12"/>
  <c r="G78" i="12"/>
  <c r="I78" i="12"/>
  <c r="I77" i="12" s="1"/>
  <c r="K78" i="12"/>
  <c r="M78" i="12"/>
  <c r="O78" i="12"/>
  <c r="Q78" i="12"/>
  <c r="Q77" i="12" s="1"/>
  <c r="V78" i="12"/>
  <c r="G79" i="12"/>
  <c r="G77" i="12" s="1"/>
  <c r="I79" i="12"/>
  <c r="K79" i="12"/>
  <c r="K77" i="12" s="1"/>
  <c r="O79" i="12"/>
  <c r="O77" i="12" s="1"/>
  <c r="Q79" i="12"/>
  <c r="V79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6" i="12"/>
  <c r="I86" i="12"/>
  <c r="I85" i="12" s="1"/>
  <c r="K86" i="12"/>
  <c r="K85" i="12" s="1"/>
  <c r="M86" i="12"/>
  <c r="O86" i="12"/>
  <c r="Q86" i="12"/>
  <c r="Q85" i="12" s="1"/>
  <c r="V86" i="12"/>
  <c r="G88" i="12"/>
  <c r="G85" i="12" s="1"/>
  <c r="I88" i="12"/>
  <c r="K88" i="12"/>
  <c r="O88" i="12"/>
  <c r="Q88" i="12"/>
  <c r="V88" i="12"/>
  <c r="V85" i="12" s="1"/>
  <c r="G91" i="12"/>
  <c r="I91" i="12"/>
  <c r="K91" i="12"/>
  <c r="M91" i="12"/>
  <c r="O91" i="12"/>
  <c r="Q91" i="12"/>
  <c r="V91" i="12"/>
  <c r="G94" i="12"/>
  <c r="M94" i="12" s="1"/>
  <c r="I94" i="12"/>
  <c r="K94" i="12"/>
  <c r="O94" i="12"/>
  <c r="O85" i="12" s="1"/>
  <c r="Q94" i="12"/>
  <c r="V94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5" i="12"/>
  <c r="I115" i="12"/>
  <c r="I114" i="12" s="1"/>
  <c r="K115" i="12"/>
  <c r="M115" i="12"/>
  <c r="O115" i="12"/>
  <c r="Q115" i="12"/>
  <c r="Q114" i="12" s="1"/>
  <c r="V115" i="12"/>
  <c r="G118" i="12"/>
  <c r="M118" i="12" s="1"/>
  <c r="I118" i="12"/>
  <c r="K118" i="12"/>
  <c r="K114" i="12" s="1"/>
  <c r="O118" i="12"/>
  <c r="O114" i="12" s="1"/>
  <c r="Q118" i="12"/>
  <c r="V118" i="12"/>
  <c r="V114" i="12" s="1"/>
  <c r="G121" i="12"/>
  <c r="I121" i="12"/>
  <c r="K121" i="12"/>
  <c r="M121" i="12"/>
  <c r="O121" i="12"/>
  <c r="Q121" i="12"/>
  <c r="V121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35" i="12"/>
  <c r="G114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I145" i="12"/>
  <c r="K145" i="12"/>
  <c r="M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5" i="12"/>
  <c r="I155" i="12"/>
  <c r="K155" i="12"/>
  <c r="M155" i="12"/>
  <c r="O155" i="12"/>
  <c r="Q155" i="12"/>
  <c r="V155" i="12"/>
  <c r="G156" i="12"/>
  <c r="M156" i="12" s="1"/>
  <c r="I156" i="12"/>
  <c r="K156" i="12"/>
  <c r="O156" i="12"/>
  <c r="Q156" i="12"/>
  <c r="V156" i="12"/>
  <c r="G158" i="12"/>
  <c r="G157" i="12" s="1"/>
  <c r="I158" i="12"/>
  <c r="I157" i="12" s="1"/>
  <c r="K158" i="12"/>
  <c r="K157" i="12" s="1"/>
  <c r="O158" i="12"/>
  <c r="O157" i="12" s="1"/>
  <c r="Q158" i="12"/>
  <c r="V158" i="12"/>
  <c r="V157" i="12" s="1"/>
  <c r="G160" i="12"/>
  <c r="I160" i="12"/>
  <c r="K160" i="12"/>
  <c r="M160" i="12"/>
  <c r="O160" i="12"/>
  <c r="Q160" i="12"/>
  <c r="Q157" i="12" s="1"/>
  <c r="V160" i="12"/>
  <c r="G162" i="12"/>
  <c r="M162" i="12" s="1"/>
  <c r="I162" i="12"/>
  <c r="K162" i="12"/>
  <c r="O162" i="12"/>
  <c r="Q162" i="12"/>
  <c r="V162" i="12"/>
  <c r="G164" i="12"/>
  <c r="I164" i="12"/>
  <c r="K164" i="12"/>
  <c r="M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I176" i="12"/>
  <c r="K176" i="12"/>
  <c r="M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I180" i="12"/>
  <c r="K180" i="12"/>
  <c r="M180" i="12"/>
  <c r="O180" i="12"/>
  <c r="Q180" i="12"/>
  <c r="V180" i="12"/>
  <c r="G183" i="12"/>
  <c r="M183" i="12" s="1"/>
  <c r="I183" i="12"/>
  <c r="K183" i="12"/>
  <c r="O183" i="12"/>
  <c r="Q183" i="12"/>
  <c r="V183" i="12"/>
  <c r="G187" i="12"/>
  <c r="I187" i="12"/>
  <c r="K187" i="12"/>
  <c r="M187" i="12"/>
  <c r="O187" i="12"/>
  <c r="Q187" i="12"/>
  <c r="V187" i="12"/>
  <c r="G191" i="12"/>
  <c r="M191" i="12" s="1"/>
  <c r="I191" i="12"/>
  <c r="K191" i="12"/>
  <c r="O191" i="12"/>
  <c r="Q191" i="12"/>
  <c r="V191" i="12"/>
  <c r="G194" i="12"/>
  <c r="I194" i="12"/>
  <c r="K194" i="12"/>
  <c r="M194" i="12"/>
  <c r="O194" i="12"/>
  <c r="Q194" i="12"/>
  <c r="V194" i="12"/>
  <c r="G197" i="12"/>
  <c r="M197" i="12" s="1"/>
  <c r="I197" i="12"/>
  <c r="K197" i="12"/>
  <c r="O197" i="12"/>
  <c r="Q197" i="12"/>
  <c r="V197" i="12"/>
  <c r="G199" i="12"/>
  <c r="I199" i="12"/>
  <c r="K199" i="12"/>
  <c r="M199" i="12"/>
  <c r="O199" i="12"/>
  <c r="Q199" i="12"/>
  <c r="V199" i="12"/>
  <c r="G202" i="12"/>
  <c r="M202" i="12" s="1"/>
  <c r="I202" i="12"/>
  <c r="K202" i="12"/>
  <c r="O202" i="12"/>
  <c r="Q202" i="12"/>
  <c r="V202" i="12"/>
  <c r="G204" i="12"/>
  <c r="I204" i="12"/>
  <c r="K204" i="12"/>
  <c r="M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2" i="12"/>
  <c r="O212" i="12"/>
  <c r="V212" i="12"/>
  <c r="G213" i="12"/>
  <c r="I213" i="12"/>
  <c r="I212" i="12" s="1"/>
  <c r="K213" i="12"/>
  <c r="K212" i="12" s="1"/>
  <c r="M213" i="12"/>
  <c r="M212" i="12" s="1"/>
  <c r="O213" i="12"/>
  <c r="Q213" i="12"/>
  <c r="Q212" i="12" s="1"/>
  <c r="V213" i="12"/>
  <c r="G218" i="12"/>
  <c r="I218" i="12"/>
  <c r="I217" i="12" s="1"/>
  <c r="K218" i="12"/>
  <c r="M218" i="12"/>
  <c r="O218" i="12"/>
  <c r="O217" i="12" s="1"/>
  <c r="Q218" i="12"/>
  <c r="Q217" i="12" s="1"/>
  <c r="V218" i="12"/>
  <c r="G220" i="12"/>
  <c r="G217" i="12" s="1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G224" i="12"/>
  <c r="M224" i="12" s="1"/>
  <c r="I224" i="12"/>
  <c r="K224" i="12"/>
  <c r="K217" i="12" s="1"/>
  <c r="O224" i="12"/>
  <c r="Q224" i="12"/>
  <c r="V224" i="12"/>
  <c r="G226" i="12"/>
  <c r="I226" i="12"/>
  <c r="K226" i="12"/>
  <c r="M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I230" i="12"/>
  <c r="K230" i="12"/>
  <c r="M230" i="12"/>
  <c r="O230" i="12"/>
  <c r="Q230" i="12"/>
  <c r="V230" i="12"/>
  <c r="G232" i="12"/>
  <c r="M232" i="12" s="1"/>
  <c r="I232" i="12"/>
  <c r="K232" i="12"/>
  <c r="O232" i="12"/>
  <c r="Q232" i="12"/>
  <c r="V232" i="12"/>
  <c r="V217" i="12" s="1"/>
  <c r="G235" i="12"/>
  <c r="G234" i="12" s="1"/>
  <c r="I235" i="12"/>
  <c r="K235" i="12"/>
  <c r="K234" i="12" s="1"/>
  <c r="O235" i="12"/>
  <c r="O234" i="12" s="1"/>
  <c r="Q235" i="12"/>
  <c r="Q234" i="12" s="1"/>
  <c r="V235" i="12"/>
  <c r="V234" i="12" s="1"/>
  <c r="G238" i="12"/>
  <c r="I238" i="12"/>
  <c r="I234" i="12" s="1"/>
  <c r="K238" i="12"/>
  <c r="M238" i="12"/>
  <c r="O238" i="12"/>
  <c r="Q238" i="12"/>
  <c r="V238" i="12"/>
  <c r="G241" i="12"/>
  <c r="I241" i="12"/>
  <c r="K241" i="12"/>
  <c r="M241" i="12"/>
  <c r="O241" i="12"/>
  <c r="Q241" i="12"/>
  <c r="V241" i="12"/>
  <c r="G244" i="12"/>
  <c r="I244" i="12"/>
  <c r="K244" i="12"/>
  <c r="M244" i="12"/>
  <c r="O244" i="12"/>
  <c r="Q244" i="12"/>
  <c r="V244" i="12"/>
  <c r="G247" i="12"/>
  <c r="M247" i="12" s="1"/>
  <c r="I247" i="12"/>
  <c r="K247" i="12"/>
  <c r="O247" i="12"/>
  <c r="Q247" i="12"/>
  <c r="V247" i="12"/>
  <c r="G250" i="12"/>
  <c r="I250" i="12"/>
  <c r="K250" i="12"/>
  <c r="M250" i="12"/>
  <c r="O250" i="12"/>
  <c r="Q250" i="12"/>
  <c r="V250" i="12"/>
  <c r="G254" i="12"/>
  <c r="M254" i="12" s="1"/>
  <c r="I254" i="12"/>
  <c r="K254" i="12"/>
  <c r="O254" i="12"/>
  <c r="Q254" i="12"/>
  <c r="V254" i="12"/>
  <c r="G258" i="12"/>
  <c r="G257" i="12" s="1"/>
  <c r="I258" i="12"/>
  <c r="K258" i="12"/>
  <c r="K257" i="12" s="1"/>
  <c r="O258" i="12"/>
  <c r="O257" i="12" s="1"/>
  <c r="Q258" i="12"/>
  <c r="Q257" i="12" s="1"/>
  <c r="V258" i="12"/>
  <c r="V257" i="12" s="1"/>
  <c r="G260" i="12"/>
  <c r="I260" i="12"/>
  <c r="I257" i="12" s="1"/>
  <c r="K260" i="12"/>
  <c r="M260" i="12"/>
  <c r="O260" i="12"/>
  <c r="Q260" i="12"/>
  <c r="V260" i="12"/>
  <c r="G263" i="12"/>
  <c r="I263" i="12"/>
  <c r="K263" i="12"/>
  <c r="M263" i="12"/>
  <c r="O263" i="12"/>
  <c r="Q263" i="12"/>
  <c r="V263" i="12"/>
  <c r="G265" i="12"/>
  <c r="I265" i="12"/>
  <c r="K265" i="12"/>
  <c r="M265" i="12"/>
  <c r="O265" i="12"/>
  <c r="Q265" i="12"/>
  <c r="V265" i="12"/>
  <c r="G269" i="12"/>
  <c r="M269" i="12" s="1"/>
  <c r="I269" i="12"/>
  <c r="K269" i="12"/>
  <c r="O269" i="12"/>
  <c r="Q269" i="12"/>
  <c r="V269" i="12"/>
  <c r="Q272" i="12"/>
  <c r="G273" i="12"/>
  <c r="G272" i="12" s="1"/>
  <c r="I273" i="12"/>
  <c r="K273" i="12"/>
  <c r="K272" i="12" s="1"/>
  <c r="O273" i="12"/>
  <c r="O272" i="12" s="1"/>
  <c r="Q273" i="12"/>
  <c r="V273" i="12"/>
  <c r="V272" i="12" s="1"/>
  <c r="G275" i="12"/>
  <c r="I275" i="12"/>
  <c r="I272" i="12" s="1"/>
  <c r="K275" i="12"/>
  <c r="M275" i="12"/>
  <c r="O275" i="12"/>
  <c r="Q275" i="12"/>
  <c r="V275" i="12"/>
  <c r="G278" i="12"/>
  <c r="M278" i="12" s="1"/>
  <c r="I278" i="12"/>
  <c r="K278" i="12"/>
  <c r="O278" i="12"/>
  <c r="Q278" i="12"/>
  <c r="V278" i="12"/>
  <c r="G281" i="12"/>
  <c r="I281" i="12"/>
  <c r="K281" i="12"/>
  <c r="M281" i="12"/>
  <c r="O281" i="12"/>
  <c r="Q281" i="12"/>
  <c r="V281" i="12"/>
  <c r="AE285" i="12"/>
  <c r="AF285" i="12"/>
  <c r="I20" i="1"/>
  <c r="I19" i="1"/>
  <c r="I18" i="1"/>
  <c r="I17" i="1"/>
  <c r="F48" i="1"/>
  <c r="G23" i="1" s="1"/>
  <c r="G48" i="1"/>
  <c r="G25" i="1" s="1"/>
  <c r="H48" i="1"/>
  <c r="I47" i="1"/>
  <c r="I46" i="1"/>
  <c r="I45" i="1"/>
  <c r="I44" i="1"/>
  <c r="I42" i="1"/>
  <c r="I41" i="1"/>
  <c r="I39" i="1"/>
  <c r="I48" i="1" s="1"/>
  <c r="J28" i="1"/>
  <c r="J26" i="1"/>
  <c r="G38" i="1"/>
  <c r="F38" i="1"/>
  <c r="J23" i="1"/>
  <c r="J24" i="1"/>
  <c r="J25" i="1"/>
  <c r="J27" i="1"/>
  <c r="E24" i="1"/>
  <c r="G24" i="1"/>
  <c r="E26" i="1"/>
  <c r="G26" i="1"/>
  <c r="I16" i="1" l="1"/>
  <c r="I21" i="1" s="1"/>
  <c r="I90" i="1"/>
  <c r="J89" i="1" s="1"/>
  <c r="A27" i="1"/>
  <c r="AF60" i="15"/>
  <c r="M42" i="15"/>
  <c r="M39" i="15" s="1"/>
  <c r="M9" i="15"/>
  <c r="M8" i="15" s="1"/>
  <c r="M428" i="14"/>
  <c r="M130" i="14"/>
  <c r="M301" i="14"/>
  <c r="M165" i="14"/>
  <c r="M88" i="14"/>
  <c r="M170" i="14"/>
  <c r="M198" i="14"/>
  <c r="G428" i="14"/>
  <c r="G165" i="14"/>
  <c r="G88" i="14"/>
  <c r="G8" i="14"/>
  <c r="G198" i="14"/>
  <c r="M416" i="14"/>
  <c r="M403" i="14" s="1"/>
  <c r="M84" i="14"/>
  <c r="M83" i="14" s="1"/>
  <c r="M64" i="14"/>
  <c r="M63" i="14" s="1"/>
  <c r="M41" i="14"/>
  <c r="M40" i="14" s="1"/>
  <c r="M19" i="14"/>
  <c r="M18" i="14" s="1"/>
  <c r="G301" i="14"/>
  <c r="M76" i="14"/>
  <c r="M69" i="14" s="1"/>
  <c r="M8" i="13"/>
  <c r="M520" i="13"/>
  <c r="M463" i="13"/>
  <c r="G520" i="13"/>
  <c r="G411" i="13"/>
  <c r="G8" i="13"/>
  <c r="M548" i="13"/>
  <c r="M547" i="13" s="1"/>
  <c r="M426" i="13"/>
  <c r="M417" i="13" s="1"/>
  <c r="M404" i="13"/>
  <c r="M403" i="13" s="1"/>
  <c r="M379" i="13"/>
  <c r="M352" i="13" s="1"/>
  <c r="M552" i="13"/>
  <c r="M551" i="13" s="1"/>
  <c r="M332" i="13"/>
  <c r="M331" i="13" s="1"/>
  <c r="M466" i="13"/>
  <c r="M240" i="13"/>
  <c r="M236" i="13" s="1"/>
  <c r="M40" i="12"/>
  <c r="M14" i="12"/>
  <c r="M28" i="12"/>
  <c r="M158" i="12"/>
  <c r="M157" i="12" s="1"/>
  <c r="M20" i="12"/>
  <c r="M273" i="12"/>
  <c r="M272" i="12" s="1"/>
  <c r="M88" i="12"/>
  <c r="M85" i="12" s="1"/>
  <c r="M258" i="12"/>
  <c r="M257" i="12" s="1"/>
  <c r="M235" i="12"/>
  <c r="M234" i="12" s="1"/>
  <c r="M220" i="12"/>
  <c r="M217" i="12" s="1"/>
  <c r="M135" i="12"/>
  <c r="M114" i="12" s="1"/>
  <c r="M79" i="12"/>
  <c r="M77" i="12" s="1"/>
  <c r="M44" i="12"/>
  <c r="J42" i="1"/>
  <c r="J39" i="1"/>
  <c r="J48" i="1" s="1"/>
  <c r="J44" i="1"/>
  <c r="J45" i="1"/>
  <c r="J47" i="1"/>
  <c r="J41" i="1"/>
  <c r="J46" i="1"/>
  <c r="J86" i="1" l="1"/>
  <c r="J76" i="1"/>
  <c r="J83" i="1"/>
  <c r="J69" i="1"/>
  <c r="J65" i="1"/>
  <c r="J68" i="1"/>
  <c r="J61" i="1"/>
  <c r="J70" i="1"/>
  <c r="J60" i="1"/>
  <c r="J75" i="1"/>
  <c r="J57" i="1"/>
  <c r="J66" i="1"/>
  <c r="J55" i="1"/>
  <c r="J71" i="1"/>
  <c r="J78" i="1"/>
  <c r="J79" i="1"/>
  <c r="J72" i="1"/>
  <c r="J88" i="1"/>
  <c r="J74" i="1"/>
  <c r="J63" i="1"/>
  <c r="J85" i="1"/>
  <c r="J58" i="1"/>
  <c r="J82" i="1"/>
  <c r="J67" i="1"/>
  <c r="J81" i="1"/>
  <c r="J64" i="1"/>
  <c r="J77" i="1"/>
  <c r="J56" i="1"/>
  <c r="J84" i="1"/>
  <c r="J62" i="1"/>
  <c r="J73" i="1"/>
  <c r="J59" i="1"/>
  <c r="J80" i="1"/>
  <c r="J87" i="1"/>
  <c r="G28" i="1"/>
  <c r="G27" i="1" s="1"/>
  <c r="G29" i="1" s="1"/>
  <c r="A28" i="1"/>
  <c r="J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2E5ECF38-DA3F-48D8-A634-AB7B17F071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BD22D6-6761-4C71-850C-BC95E1C88EC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01537E90-F0E3-4B58-A776-8915E8AEF4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0891BE-3E79-4187-B82D-F0BA703A30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5D6AC380-854D-4123-A657-FF9D0398C8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FAA2E5-5FE7-40EB-8E92-C2E161F45B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AF321FDB-8592-47B3-94CD-DA1DE4B98D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2DD53E4-EBED-4178-B8EF-9935755F12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<sst xmlns="http://schemas.openxmlformats.org/spreadsheetml/2006/main" count="5587" uniqueCount="1461">
  <si>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</si>
  <si>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</si>
  <si>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</si>
  <si>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</si>
  <si>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</si>
  <si>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</si>
  <si>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</si>
  <si>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</si>
  <si>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</si>
  <si>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</si>
  <si>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</si>
  <si>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</si>
  <si>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</si>
  <si>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</si>
  <si>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</si>
  <si>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</si>
  <si>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</si>
  <si>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</si>
  <si>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</si>
  <si>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</si>
  <si>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</si>
  <si>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</si>
  <si>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</si>
  <si>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</si>
  <si>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</si>
  <si>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</si>
  <si>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</si>
  <si>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</si>
  <si>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</si>
  <si>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</si>
  <si>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</si>
  <si>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</si>
  <si>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</si>
  <si>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</si>
  <si>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</si>
  <si>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</si>
  <si>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</si>
  <si>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</si>
  <si>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</si>
  <si>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</si>
  <si>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</si>
  <si>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</si>
  <si>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</si>
  <si>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221026-36</t>
  </si>
  <si>
    <t>PD – přípojka a VS pro novou radnici, ul. Jateční Přerov</t>
  </si>
  <si>
    <t>Stavba</t>
  </si>
  <si>
    <t>Stavební objekt</t>
  </si>
  <si>
    <t>SO01</t>
  </si>
  <si>
    <t>VS-01</t>
  </si>
  <si>
    <t>01</t>
  </si>
  <si>
    <t>Technologie</t>
  </si>
  <si>
    <t>Inženýrský objekt</t>
  </si>
  <si>
    <t>IO01</t>
  </si>
  <si>
    <t>Horkovodní rozvody</t>
  </si>
  <si>
    <t>Stavební část</t>
  </si>
  <si>
    <t>02</t>
  </si>
  <si>
    <t>03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</si>
  <si>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</si>
  <si>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</si>
  <si>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</si>
  <si>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</si>
  <si>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</si>
  <si>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</si>
  <si>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</si>
  <si>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</si>
  <si>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</si>
  <si>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</si>
  <si>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</si>
  <si>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</si>
  <si>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</si>
  <si>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</si>
  <si>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</si>
  <si>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</si>
  <si>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</si>
  <si>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729a</t>
  </si>
  <si>
    <t>MaR</t>
  </si>
  <si>
    <t>8</t>
  </si>
  <si>
    <t>Trubní vedení</t>
  </si>
  <si>
    <t>86</t>
  </si>
  <si>
    <t>Potrubí z trub ocelových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</si>
  <si>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</si>
  <si>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</si>
  <si>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</si>
  <si>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</si>
  <si>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</si>
  <si>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</si>
  <si>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96</t>
  </si>
  <si>
    <t>Bourání konstrukcí</t>
  </si>
  <si>
    <t>97</t>
  </si>
  <si>
    <t>Přesuny suti a vybouraných hmot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</si>
  <si>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</si>
  <si>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</si>
  <si>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</si>
  <si>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</si>
  <si>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</si>
  <si>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</si>
  <si>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</si>
  <si>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</si>
  <si>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</si>
  <si>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</si>
  <si>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</si>
  <si>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</si>
  <si>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</si>
  <si>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</si>
  <si>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</si>
  <si>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</si>
  <si>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</si>
  <si>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</si>
  <si>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</si>
  <si>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</si>
  <si>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783</t>
  </si>
  <si>
    <t>Nátěry</t>
  </si>
  <si>
    <t>799</t>
  </si>
  <si>
    <t>Ostatní</t>
  </si>
  <si>
    <t>M21</t>
  </si>
  <si>
    <t>Elektromontáže</t>
  </si>
  <si>
    <t>M21D</t>
  </si>
  <si>
    <t>Montážní materiál dodávky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</si>
  <si>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</si>
  <si>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</si>
  <si>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</si>
  <si>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</si>
  <si>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</si>
  <si>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</si>
  <si>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M65</t>
  </si>
  <si>
    <t>Elektroinstalace a veřejné osvětlení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</si>
  <si>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</si>
  <si>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</si>
  <si>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</si>
  <si>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</si>
  <si>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</si>
  <si>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</si>
  <si>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</si>
  <si>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</si>
  <si>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</si>
  <si>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</si>
  <si>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</si>
  <si>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</si>
  <si>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</si>
  <si>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</si>
  <si>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</si>
  <si>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</si>
  <si>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</si>
  <si>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</si>
  <si>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</si>
  <si>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</si>
  <si>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</si>
  <si>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</si>
  <si>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</si>
  <si>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</si>
  <si>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</si>
  <si>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</si>
  <si>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</si>
  <si>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</si>
  <si>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</si>
  <si>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</si>
  <si>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</si>
  <si>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</si>
  <si>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729-01</t>
  </si>
  <si>
    <t>Dvoucestný ventil DN 25, Kvs 8, PN 25, servopohon 24V/0-10V, s hav.fun., včetně montáže</t>
  </si>
  <si>
    <t>ks</t>
  </si>
  <si>
    <t>Vlastní</t>
  </si>
  <si>
    <t>Indiv</t>
  </si>
  <si>
    <t>Práce</t>
  </si>
  <si>
    <t>POL1_1</t>
  </si>
  <si>
    <t>VV</t>
  </si>
  <si>
    <t>941955003R00</t>
  </si>
  <si>
    <t>Lešení lehké pracovní pomocné pomocné, o výšce lešeňové podlahy přes 1,9 do 2,5 m</t>
  </si>
  <si>
    <t>m2</t>
  </si>
  <si>
    <t>800-3</t>
  </si>
  <si>
    <t>RTS 22/ I</t>
  </si>
  <si>
    <t>POL1_</t>
  </si>
  <si>
    <t>2,5</t>
  </si>
  <si>
    <t>713-11</t>
  </si>
  <si>
    <t>Izolační pouzdro na armatury pro teploty do 180°C, UK DN 65, vč. montáže</t>
  </si>
  <si>
    <t>kus</t>
  </si>
  <si>
    <t>Odkaz na mn. položky pořadí 67 : 2,00000</t>
  </si>
  <si>
    <t>713-22</t>
  </si>
  <si>
    <t>Izolační pouzdro na armatury pro teploty do 180°C, dvoucestný regul. ventil DN 25, vč. montáže</t>
  </si>
  <si>
    <t>Odkaz na mn. položky pořadí 1 : 1,00000</t>
  </si>
  <si>
    <t>713713000R00-02</t>
  </si>
  <si>
    <t>Izolace potrubí pouzdry z minerální vlny s AL polepem DN20, tl. 30 mm, vč. montáže</t>
  </si>
  <si>
    <t>m</t>
  </si>
  <si>
    <t>713713101R00-05</t>
  </si>
  <si>
    <t>Izolace potrubí pouzdry z minerální vlny s AL polepem DN40, tl. 40 mm, vč. montáže</t>
  </si>
  <si>
    <t>Odkaz na mn. položky pořadí 47 : 27,80000</t>
  </si>
  <si>
    <t>713713102R00-07</t>
  </si>
  <si>
    <t>Izolace potrubí pouzdry z minerální vlny s AL polepem DN65, tl. 50 mm, vč. montáže</t>
  </si>
  <si>
    <t>Odkaz na mn. položky pořadí 48 : 3,00000</t>
  </si>
  <si>
    <t>998713101R00</t>
  </si>
  <si>
    <t>Přesun hmot pro izolace tepelné v objektech výšky do 6 m</t>
  </si>
  <si>
    <t>t</t>
  </si>
  <si>
    <t>800-713</t>
  </si>
  <si>
    <t>Přesun hmot</t>
  </si>
  <si>
    <t>POL7_</t>
  </si>
  <si>
    <t>50 m vodorovně</t>
  </si>
  <si>
    <t>SPI</t>
  </si>
  <si>
    <t>998713192R00</t>
  </si>
  <si>
    <t>Přesun hmot pro izolace tepelné příplatek k ceně za zvětšený přesun přes vymezenou největší dopravní vzdálenost za vzdálenost do 100 m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</si>
  <si>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</si>
  <si>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</si>
  <si>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</si>
  <si>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</si>
  <si>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3*1,5+10+5</t>
  </si>
  <si>
    <t>721176131R00</t>
  </si>
  <si>
    <t>Nálevka se sifonem pro odkapávání odpadní vody včetně montáže</t>
  </si>
  <si>
    <t>789R006T00-01</t>
  </si>
  <si>
    <t>Napojení na stávající vnitřní kanalizaci</t>
  </si>
  <si>
    <t>soub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</si>
  <si>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</si>
  <si>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</si>
  <si>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</si>
  <si>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998721192R00</t>
  </si>
  <si>
    <t>Přesun hmot pro vnitřní kanalizaci příplatek k ceně za zvětšený přesun přes vymezenou největší dopravní vzdálenost_x000D_
 do 100 m</t>
  </si>
  <si>
    <t>722181212RT7</t>
  </si>
  <si>
    <t>Izolace vodovodního potrubí návleková z trubic z pěnového polyetylenu, tloušťka stěny 9 mm, d 22 mm</t>
  </si>
  <si>
    <t>V položce je kalkulována dodávka izolační trubice, spon a lepicí pásky.</t>
  </si>
  <si>
    <t>POP</t>
  </si>
  <si>
    <t>Odkaz na mn. položky pořadí 23 : 12,50000</t>
  </si>
  <si>
    <t>722222182R00</t>
  </si>
  <si>
    <t>Kohout kulový, výtokový (zahradní), vnější závit, mosazný, DN 15, PN 16, včetně dodávky materiálu</t>
  </si>
  <si>
    <t>722235811R00</t>
  </si>
  <si>
    <t>Ventil ventil redukční s manometrem, šroubení-šroubení, DN 15, PN 25, mosaz</t>
  </si>
  <si>
    <t>722237121R00</t>
  </si>
  <si>
    <t>Kohout kulový, mosazný, vnitřní-vnitřní závit, DN 15, PN 42, včetně dodávky materiálu</t>
  </si>
  <si>
    <t>4</t>
  </si>
  <si>
    <t>722235521R00</t>
  </si>
  <si>
    <t>Filtr vodovodní, mosazný, vnitřní-vnitřní závit , DN 15, PN 20, včetně dodávky materiálu</t>
  </si>
  <si>
    <t>722235641R00</t>
  </si>
  <si>
    <t>Klapka vodovodní, zpětná, vodorovná, mosazná, vnitřní-vnitřní závit, DN 15, PN 10, včetně dodávky materiálu</t>
  </si>
  <si>
    <t>722 10</t>
  </si>
  <si>
    <t>Napuštění nového vodovodního potrubí</t>
  </si>
  <si>
    <t>soubor</t>
  </si>
  <si>
    <t>viz. technická zpráva</t>
  </si>
  <si>
    <t>722-01</t>
  </si>
  <si>
    <t>Vodoměr  DN 15x110 mm, Qn 1,5 m3/h, s impulzním výstupem, včetně příslušenství, včetně montáže</t>
  </si>
  <si>
    <t>722172331R00-01</t>
  </si>
  <si>
    <t>Potrubí z PP-RCT, D 20x2,3 mm, PN 22, vč. zed. výpom., včetně montáže potrubí</t>
  </si>
  <si>
    <t>Potrubí včetně tvarovek a zednických výpomocí.</t>
  </si>
  <si>
    <t>Včetně pomocného lešení o výšce podlahy do 1900 mm a pro zatížení do 1,5 kPa.</t>
  </si>
  <si>
    <t>viz technická zpráva a výkresová část</t>
  </si>
  <si>
    <t>5+5+2,5</t>
  </si>
  <si>
    <t>722-23</t>
  </si>
  <si>
    <t>Pojistný ventil  na SV 1/2"x3/4" s otevíracím přetlakem 6 bar</t>
  </si>
  <si>
    <t>722320000R00</t>
  </si>
  <si>
    <t>Filtr mechanických nečistot 100 µm, DN15, včetně montáže</t>
  </si>
  <si>
    <t>722360000R00</t>
  </si>
  <si>
    <t>Napojení na stávající rozvod SV</t>
  </si>
  <si>
    <t>423916621R</t>
  </si>
  <si>
    <t>žlab podpůrný pozinkovaný; pr. 20 mm, délka 2 m; použití: pro plastová potrubí, upevnění ke zdi nebo stropu pomocí objímek</t>
  </si>
  <si>
    <t xml:space="preserve">m     </t>
  </si>
  <si>
    <t>SPCM</t>
  </si>
  <si>
    <t>Specifikace</t>
  </si>
  <si>
    <t>POL3_</t>
  </si>
  <si>
    <t>998722101R00</t>
  </si>
  <si>
    <t>Přesun hmot pro vnitřní vodovod v objektech výšky do 6 m</t>
  </si>
  <si>
    <t>vodorovně do 50 m</t>
  </si>
  <si>
    <t>998722192R00</t>
  </si>
  <si>
    <t>Přesun hmot pro vnitřní vodovod příplatek k ceně za zvětšený přesun přes vymezenou největší dopravní vzdálenost_x000D_
 do 100 m</t>
  </si>
  <si>
    <t>731-30</t>
  </si>
  <si>
    <t>Přenosný hasicí přístroj vodní s hasicí schopností min. 13 A</t>
  </si>
  <si>
    <t>731-33</t>
  </si>
  <si>
    <t>Lékárnička</t>
  </si>
  <si>
    <t>731-34</t>
  </si>
  <si>
    <t>Bateriová svítilna</t>
  </si>
  <si>
    <t>998731101R00</t>
  </si>
  <si>
    <t>Přesun hmot pro kotelny umístěné ve výšce (hloubce) do 6 m</t>
  </si>
  <si>
    <t>800-731</t>
  </si>
  <si>
    <t>998731193R00</t>
  </si>
  <si>
    <t>Přesun hmot pro kotelny příplatek k ceně za zvětšený přesun přes vymezenou největší dopravní vzdálenost_x000D_
 do 500 m</t>
  </si>
  <si>
    <t>732199100RM1</t>
  </si>
  <si>
    <t>Montáž orientačních štítků s dodávkou orientačního štítku</t>
  </si>
  <si>
    <t>732-001</t>
  </si>
  <si>
    <t>Nerezový deskový výměník pájený mědí, min. výkon 185 kW, včetně připojení izolace a stojanu</t>
  </si>
  <si>
    <t>732-002</t>
  </si>
  <si>
    <t>Montáž a připojení výměníku o výkonu 185 kW</t>
  </si>
  <si>
    <t>Odkaz na mn. položky pořadí 36 : 1,00000</t>
  </si>
  <si>
    <t>732-07</t>
  </si>
  <si>
    <t>Kompaktní automatické doplňovací zařízení pro soustavy s membránovou expanzní nádobou, včetně montáže</t>
  </si>
  <si>
    <t>Kompaktní automatické doplňovací zařízení pro soustavy s membránovou expanzní nádobou pro přímé napojení na rozvod pitné vody. Obsahuje systémový oddělovač BA schválený DVGW. Kontrolované dopouštění s hlídáním doby dopouštění i počtu cyklů.</t>
  </si>
  <si>
    <t>Výkon dopouštění cca 0,5 m3/h při dp = 1,5 baru.</t>
  </si>
  <si>
    <t>Včetně dodávky a montáže externího tlakového čidla.</t>
  </si>
  <si>
    <t>732-08</t>
  </si>
  <si>
    <t>Změkčovací armatura pro doplnění topných soustav, kapacita při 1 °dH=2x6 m3/h, včetně montáže</t>
  </si>
  <si>
    <t>Změkčovací armatura pro doplnění topných soustav, kapacita při 1 °dH=2x6 m3/h, včetně uzavírací armatury s kohoutem pro kontrolní odběry.</t>
  </si>
  <si>
    <t>732-09</t>
  </si>
  <si>
    <t>Digitální konduktometr pro měření el. vodivosti, včetně montáže</t>
  </si>
  <si>
    <t xml:space="preserve">kus    </t>
  </si>
  <si>
    <t>732-19a</t>
  </si>
  <si>
    <t>Měřič tepla (dodávka Veolia a.s. včetně mezikusu)</t>
  </si>
  <si>
    <t>732-21</t>
  </si>
  <si>
    <t>Napojení na stávající rozvody, viz technická zpráva a výkresová část</t>
  </si>
  <si>
    <t>732-21a</t>
  </si>
  <si>
    <t>Napojení na stávající horkovodní rozvody, viz technická zpráva a výkresová část</t>
  </si>
  <si>
    <t>998732101R00</t>
  </si>
  <si>
    <t>Přesun hmot pro strojovny v objektech výšky do 6 m</t>
  </si>
  <si>
    <t>998732193R00</t>
  </si>
  <si>
    <t>Přesun hmot pro strojovny příplatek k ceně za zvětšený přesun přes vymezenou největší dopravní vzdálenost_x000D_
 do 500 m</t>
  </si>
  <si>
    <t>733111124R00</t>
  </si>
  <si>
    <t>Potrubí z trubek závitových ocelových bezešvých, běžných, nízkotlaké a středotlaké, DN 20</t>
  </si>
  <si>
    <t>4*0,5+0,5+0,5</t>
  </si>
  <si>
    <t>733111127R00</t>
  </si>
  <si>
    <t>Potrubí z trubek závitových ocelových bezešvých, běžných, nízkotlaké a středotlaké, DN 40</t>
  </si>
  <si>
    <t>2*(2,3+4,3+1,2+2,3+1+0,5)+4,6</t>
  </si>
  <si>
    <t>733121162R00</t>
  </si>
  <si>
    <t>Potrubí z trubek hladkých ocelových bezešvých tvářených za tepla_x000D_
 nízkotlaké a středotlaké, D 76, tloušťka stěny 3,2 mm</t>
  </si>
  <si>
    <t>2*1,5</t>
  </si>
  <si>
    <t>733141102R00</t>
  </si>
  <si>
    <t>Odvzdušňovací nádoby a stříšky včetně dodávky materiálu_x000D_
 odvzdušňovací nádobky z trub.ocelových do DN 50</t>
  </si>
  <si>
    <t>733190106R00</t>
  </si>
  <si>
    <t>Tlakové zkoušky potrubí ocelových závitových, plastových, měděných do DN 32</t>
  </si>
  <si>
    <t>Včetně dodávky vody, uzavření a zabezpečení konců potrubí.</t>
  </si>
  <si>
    <t>Odkaz na mn. položky pořadí 46 : 3,00000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</si>
  <si>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</si>
  <si>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</si>
  <si>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</si>
  <si>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</si>
  <si>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733-02</t>
  </si>
  <si>
    <t>Varné koleno ocelové 90° DN 20, včetně montáže</t>
  </si>
  <si>
    <t>733-03</t>
  </si>
  <si>
    <t>Varné koleno ocelové 90° DN 40, včetně montáže</t>
  </si>
  <si>
    <t>733-10</t>
  </si>
  <si>
    <t>Redukce ocelová varná DN 40/20, včetně montáže</t>
  </si>
  <si>
    <t>733-11</t>
  </si>
  <si>
    <t>Redukce ocelová varná DN 65/32, včetně montáže</t>
  </si>
  <si>
    <t>733-12</t>
  </si>
  <si>
    <t>Redukce ocelová varná DN 40/25, včetně montáže</t>
  </si>
  <si>
    <t>733-13</t>
  </si>
  <si>
    <t>Redukce ocelová varná DN 40/32, včetně montáže</t>
  </si>
  <si>
    <t>733-14</t>
  </si>
  <si>
    <t>Redukce ocelová varná DN 32/25, včetně montáže</t>
  </si>
  <si>
    <t>733-23</t>
  </si>
  <si>
    <t>T kus ocelový varný DN 20, včetně montáže</t>
  </si>
  <si>
    <t>733-30</t>
  </si>
  <si>
    <t>Uchycení potrubí (závěsy typu U,L a objímky na potrubí)</t>
  </si>
  <si>
    <t>v provedení s teplotní odolností 160°C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</si>
  <si>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</si>
  <si>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</si>
  <si>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</si>
  <si>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vzdálenost_x000D_
 do 500 m</t>
  </si>
  <si>
    <t>734109115R00</t>
  </si>
  <si>
    <t>Montáž přírubových armatur se dvěma přírubami, PN 0,6, DN 65, bez dodávky materiálu</t>
  </si>
  <si>
    <t>734173612R00</t>
  </si>
  <si>
    <t>Přírubový spoj PN 4,0/I MPa, DN 25, včetně dodávky materiálu</t>
  </si>
  <si>
    <t>Odkaz na mn. položky pořadí 77 : 1,00000</t>
  </si>
  <si>
    <t>734173613R00</t>
  </si>
  <si>
    <t>Přírubový spoj PN 4,0/I MPa, DN 40, včetně dodávky materiálu</t>
  </si>
  <si>
    <t>Odkaz na mn. položky pořadí 83 : 1,00000</t>
  </si>
  <si>
    <t>734193217R00</t>
  </si>
  <si>
    <t>Klapka mezipřírubová uzavírací a regulační, litinová, PN 16, spoj bez navaření přírub, DN 65, včetně dodávky materiálu</t>
  </si>
  <si>
    <t>734263313R00</t>
  </si>
  <si>
    <t>Šroubení topenářské, přímé, mosazné, DN 20, PN 10, včetně dodávky materiálu</t>
  </si>
  <si>
    <t>Odkaz na mn. položky pořadí 41 : 1,00000*2</t>
  </si>
  <si>
    <t>734263314R00</t>
  </si>
  <si>
    <t>Šroubení topenářské, přímé, mosazné, DN 25, PN 10, včetně dodávky materiálu</t>
  </si>
  <si>
    <t>Odkaz na mn. položky pořadí 1 : 1,00000*2</t>
  </si>
  <si>
    <t>734263315R00</t>
  </si>
  <si>
    <t>Šroubení topenářské, přímé, mosazné, DN 32, PN 10, včetně dodávky materiálu</t>
  </si>
  <si>
    <t>Odkaz na mn. položky pořadí 36 : 1,00000*4</t>
  </si>
  <si>
    <t>734293312R00</t>
  </si>
  <si>
    <t>Kohout kulový, napouštěcí a vypouštěcí, mosazný, DN 15, PN 10, včetně dodávky materiálu</t>
  </si>
  <si>
    <t>734319114R00</t>
  </si>
  <si>
    <t>Montáž horkovodního ventilu regulačního, DN 20, bez dodávky materiálu</t>
  </si>
  <si>
    <t>Odkaz na mn. položky pořadí 84 : 6,00000</t>
  </si>
  <si>
    <t>734319117R00</t>
  </si>
  <si>
    <t>Montáž horkovodního ventilu regulačního, DN 40, bez dodávky materiálu</t>
  </si>
  <si>
    <t>Odkaz na mn. položky pořadí 85 : 2,00000</t>
  </si>
  <si>
    <t>734419132R00</t>
  </si>
  <si>
    <t>Montáž kompaktního měřiče tepla závitového_x000D_
 G 3/4", bez dodávky materiálu</t>
  </si>
  <si>
    <t>Odkaz na mn. položky pořadí 41 : 1,00000</t>
  </si>
  <si>
    <t>734494121R00</t>
  </si>
  <si>
    <t>Návarek s metrickým závitem M 20 x 1,5, délka do 220 mm, včetně dodávky materiálu</t>
  </si>
  <si>
    <t>Odkaz na mn. položky pořadí 80 : 1,00000</t>
  </si>
  <si>
    <t>Odkaz na mn. položky pořadí 81 : 3,00000</t>
  </si>
  <si>
    <t>734494213R00</t>
  </si>
  <si>
    <t>Návarek s trubkovým závitem G 1/2", včetně dodávky materiálu</t>
  </si>
  <si>
    <t>Odkaz na mn. položky pořadí 71 : 2,00000</t>
  </si>
  <si>
    <t>Odkaz na mn. položky pořadí 78 : 1,00000</t>
  </si>
  <si>
    <t>Odkaz na mn. položky pořadí 79 : 1,00000</t>
  </si>
  <si>
    <t>734-10</t>
  </si>
  <si>
    <t>Pojistný ventil ot. tlak 4 bar, DN25/40, včetně montáže</t>
  </si>
  <si>
    <t xml:space="preserve"> - přírubový pružinový pojistný ventil ot. tlak 4,5 bar, DN25/40.</t>
  </si>
  <si>
    <t xml:space="preserve"> - viz technická zpráva</t>
  </si>
  <si>
    <t>734-11</t>
  </si>
  <si>
    <t>Teploměr 0-120°C, včetně montáže</t>
  </si>
  <si>
    <t>viz technická zpráva</t>
  </si>
  <si>
    <t>734-12</t>
  </si>
  <si>
    <t>Teploměr 0-160°C, včetně montáže</t>
  </si>
  <si>
    <t>734-13</t>
  </si>
  <si>
    <t>Manometr 0-6bar, M20x1,5, vč. zahnuté přivařovací smyčky M20x1,5, vč. třícestného ventilu, včetně montáže</t>
  </si>
  <si>
    <t>734-14</t>
  </si>
  <si>
    <t>Manometr 0-25 bar, M20x1,5, vč. zahnuté přivařovací smyčky M20x1,5, vč. třícestného ventilu, včetně montáže</t>
  </si>
  <si>
    <t>734-15</t>
  </si>
  <si>
    <t>Regulátor diferenčního tlaku (dodávka Veolia a.s.)</t>
  </si>
  <si>
    <t>42261664R</t>
  </si>
  <si>
    <t>filtr do potrubí jednosměrný, upevnění víkem; DN 40; PN 40; médium voda, plyn, pára, neagresivní kapalina; pracovní teplota 120 až 400 ° C; těleso uhlíková ocel</t>
  </si>
  <si>
    <t>734-01</t>
  </si>
  <si>
    <t>Přivařovací kulový kohout, DN 20, PN25</t>
  </si>
  <si>
    <t>6</t>
  </si>
  <si>
    <t>734-17</t>
  </si>
  <si>
    <t>Přivařovací kulový kohout, DN 40, PN25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</si>
  <si>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</si>
  <si>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</si>
  <si>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</si>
  <si>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vzdálenost_x000D_
 do 500 m</t>
  </si>
  <si>
    <t>783424140R00</t>
  </si>
  <si>
    <t>Nátěry potrubí a armatur syntetické potrubí, do DN 50 mm, dvojnásobné se základním nátěrem</t>
  </si>
  <si>
    <t>800-783</t>
  </si>
  <si>
    <t>na vzduchu schnoucí</t>
  </si>
  <si>
    <t>799-01</t>
  </si>
  <si>
    <t>Zaškolení obsluhy</t>
  </si>
  <si>
    <t>799-02</t>
  </si>
  <si>
    <t>Návrh provozního řádu</t>
  </si>
  <si>
    <t>799-04</t>
  </si>
  <si>
    <t>Spuštění výměníkové stanice</t>
  </si>
  <si>
    <t>799-06</t>
  </si>
  <si>
    <t>Vizuální kontrola svárů dle ČSN EN ISO 17637   (051180)</t>
  </si>
  <si>
    <t>799-07</t>
  </si>
  <si>
    <t>Vypuštění a vyplachování systému</t>
  </si>
  <si>
    <t>799-14</t>
  </si>
  <si>
    <t>Napuštění systému</t>
  </si>
  <si>
    <t>904      R02</t>
  </si>
  <si>
    <t>Hzs-zkousky v ramci montaz.praci, Topná zkouška</t>
  </si>
  <si>
    <t>h</t>
  </si>
  <si>
    <t>Prav.M</t>
  </si>
  <si>
    <t>HZS</t>
  </si>
  <si>
    <t>POL10_</t>
  </si>
  <si>
    <t>72</t>
  </si>
  <si>
    <t>799-08</t>
  </si>
  <si>
    <t>Požární hlídka po dokončení svářečských prací</t>
  </si>
  <si>
    <t>hod</t>
  </si>
  <si>
    <t>24</t>
  </si>
  <si>
    <t>230120041R00</t>
  </si>
  <si>
    <t>Čištění potrubí profukováním nebo proplach. DN 32</t>
  </si>
  <si>
    <t>230120042R00</t>
  </si>
  <si>
    <t>Čištění potrubí profukováním nebo proplach. DN 40</t>
  </si>
  <si>
    <t>230120044R00</t>
  </si>
  <si>
    <t>Čištění potrubí profukováním nebo proplach. DN 65</t>
  </si>
  <si>
    <t>230170001R00</t>
  </si>
  <si>
    <t>Příprava pro zkoušku těsnosti, DN do 40</t>
  </si>
  <si>
    <t>sada</t>
  </si>
  <si>
    <t>POL1_9</t>
  </si>
  <si>
    <t>230170002R00</t>
  </si>
  <si>
    <t>Příprava pro zkoušku těsnosti, DN 50 - 80</t>
  </si>
  <si>
    <t>230170011R00</t>
  </si>
  <si>
    <t>Zkouška těsnosti potrubí, DN do 40</t>
  </si>
  <si>
    <t>230170012R00</t>
  </si>
  <si>
    <t>Zkouška těsnosti potrubí, DN 50 - 80</t>
  </si>
  <si>
    <t>979082111R00</t>
  </si>
  <si>
    <t>Vnitrostaveništní doprava suti a vybouraných hmot Vnitrostaveništní doprava suti do 10 m</t>
  </si>
  <si>
    <t>801-3</t>
  </si>
  <si>
    <t>Odkaz na mn. položky pořadí 106 : 0,15000</t>
  </si>
  <si>
    <t>979083117R00</t>
  </si>
  <si>
    <t>Vodorovné přemístění suti přes 5000 m do 6000 m</t>
  </si>
  <si>
    <t>800-6</t>
  </si>
  <si>
    <t>včetně naložení na dopravní prostředek a složení,</t>
  </si>
  <si>
    <t>979999999R00</t>
  </si>
  <si>
    <t>Poplatek za skládku suti s 10 % příměsí, skupina 17 01 07 z Katalogu odpadů</t>
  </si>
  <si>
    <t>0,15</t>
  </si>
  <si>
    <t>979087312R00</t>
  </si>
  <si>
    <t>Vodorovné přemístění suti nošením k místu nakládky Vodorovné přemístění vyb. hmot nošením do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</si>
  <si>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</si>
  <si>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</si>
  <si>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</si>
  <si>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979088212R00</t>
  </si>
  <si>
    <t>Nakládání suti a vybouraných hmot Nakládání suti na dopr.prostředky-zvlášt.zakl.obj.</t>
  </si>
  <si>
    <t>na dopravní prostředky pro vodorovné přemístění,</t>
  </si>
  <si>
    <t>55360080R</t>
  </si>
  <si>
    <t>Průběžný a závěrečný úklid stavby</t>
  </si>
  <si>
    <t>14 01</t>
  </si>
  <si>
    <t>Stavební přípomocné práce pro profese ÚT</t>
  </si>
  <si>
    <t>VRN</t>
  </si>
  <si>
    <t>POL99_8</t>
  </si>
  <si>
    <t>14 02</t>
  </si>
  <si>
    <t>Stavební přípomocné práce pro profese ZTI</t>
  </si>
  <si>
    <t>14 03</t>
  </si>
  <si>
    <t>Stavební přípomocné práce pro profese MaR</t>
  </si>
  <si>
    <t>POL99_1</t>
  </si>
  <si>
    <t>SUM</t>
  </si>
  <si>
    <t>END</t>
  </si>
  <si>
    <t>ING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</si>
  <si>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</si>
  <si>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</si>
  <si>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</si>
  <si>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</si>
  <si>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Viz technická zpráva a výkresová část D, C</t>
  </si>
  <si>
    <t>21,9+3,2+2,5</t>
  </si>
  <si>
    <t>113106211R00</t>
  </si>
  <si>
    <t>Rozebrání vozovek a ploch s jakoukoliv výplní spár _x000D_
 v ploše jednotlivě do 200 m2, z velkých kostek, kladených do lože z kameniva těženého, škváry nebo strusky</t>
  </si>
  <si>
    <t>886,5+4,3+133,7</t>
  </si>
  <si>
    <t>113106231R00</t>
  </si>
  <si>
    <t>Rozebrání vozovek a ploch s jakoukoliv výplní spár _x000D_
 v jakékoliv ploše, ze zámkové dlažky, kladených do lože z kameniva</t>
  </si>
  <si>
    <t>29,4+14,8+4,4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</si>
  <si>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</si>
  <si>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</si>
  <si>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90+18</t>
  </si>
  <si>
    <t>113107605R00</t>
  </si>
  <si>
    <t>Odstranění podkladů nebo krytů z kameniva hrubého drceného, v ploše jednotlivě nad 50 m2, tloušťka vrstvy 50 mm</t>
  </si>
  <si>
    <t>Odkaz na mn. položky pořadí 1 : 27,60000</t>
  </si>
  <si>
    <t>Odkaz na mn. položky pořadí 2 : 1024,50000</t>
  </si>
  <si>
    <t>Odkaz na mn. položky pořadí 3 : 48,60000</t>
  </si>
  <si>
    <t>Odkaz na mn. položky pořadí 4 : 108,00000</t>
  </si>
  <si>
    <t>113107615R00</t>
  </si>
  <si>
    <t>Odstranění podkladů nebo krytů z kameniva hrubého drceného, v ploše jednotlivě nad 50 m2, tloušťka vrstvy 150 mm</t>
  </si>
  <si>
    <t>39,3+315,9+4,2+71,9</t>
  </si>
  <si>
    <t>113108405R00</t>
  </si>
  <si>
    <t>Odstranění podkladů nebo krytů živičných, v ploše jednotlivě nad 50 m2, tloušťka vrstvy 50 mm</t>
  </si>
  <si>
    <t>(81,5+16,3)*2</t>
  </si>
  <si>
    <t>113108410R00</t>
  </si>
  <si>
    <t>Odstranění podkladů nebo krytů živičných, v ploše jednotlivě nad 50 m2, tloušťka vrstvy 100 mm</t>
  </si>
  <si>
    <t>Odkaz na mn. položky pořadí 7 : 195,60000</t>
  </si>
  <si>
    <t>113111125R00</t>
  </si>
  <si>
    <t>Odstranění podkladů nebo krytů z kameniva zpevněného cementem, v ploše jednotlivě do 50 m2, tloušťka vrstvy 250 mm</t>
  </si>
  <si>
    <t>375,8+39,3+4,2+83,9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</si>
  <si>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</si>
  <si>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</si>
  <si>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</si>
  <si>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10+4,8+1,5</t>
  </si>
  <si>
    <t>113202111R00</t>
  </si>
  <si>
    <t>Vytrhání obrub z krajníků nebo obrubníků stojatých</t>
  </si>
  <si>
    <t>3,6+3,9+55,6+6,5+2,8+5,5+1,6+2+4,8+8,6</t>
  </si>
  <si>
    <t>115101201R00</t>
  </si>
  <si>
    <t>Čerpání vody na dopravní výšku do 10 m_x000D_
 s uvažovaným průměrným přítokem do 500 l/min</t>
  </si>
  <si>
    <t>800-1</t>
  </si>
  <si>
    <t>na vzdálenost od hladiny vody v jímce po výšku roviny proložené osou nejvyššího bodu výtlačného potrubí. Včetně odpadní potrubí v délce do 20 m.</t>
  </si>
  <si>
    <t>48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</si>
  <si>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</si>
  <si>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</si>
  <si>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</si>
  <si>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</si>
  <si>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5*30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</si>
  <si>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</si>
  <si>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</si>
  <si>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</si>
  <si>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Dočasné zajištění kanalizačního potrubí : 2+53,2+4,9+2+2+9,6</t>
  </si>
  <si>
    <t>119001411R00</t>
  </si>
  <si>
    <t>Dočasné zajištění podzemního potrubí nebo vedení betonového potrubí_x000D_
 DN  do 200 mm</t>
  </si>
  <si>
    <t>Dočasné zajištění kanalizačního potrubí : 2,5+3+6,5+6*2+3,6</t>
  </si>
  <si>
    <t>Dočasné zajištění vodovodního potrubí : 43,6+44,5+1+13,4</t>
  </si>
  <si>
    <t>119001421R00</t>
  </si>
  <si>
    <t>Dočasné zajištění podzemního potrubí nebo vedení kabelů do 3 kabelů</t>
  </si>
  <si>
    <t>viz. technická zpráva a situační výkresy</t>
  </si>
  <si>
    <t>Dočasné zajištění kabelů v počtu do 3 ks - silnoproudé vedení : 1+2*2+2+2*2+2*2+2,3</t>
  </si>
  <si>
    <t>Dočasné zajištění kabelů v počtu do 3 ks - sdělovací vedení : 2*10+6,5+7,5+6*1+3*1,5+2+2*2+7,6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</si>
  <si>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</si>
  <si>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</si>
  <si>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</si>
  <si>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</si>
  <si>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Odkaz na mn. položky pořadí 42 : 31,20000*0,15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</si>
  <si>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</si>
  <si>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</si>
  <si>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</si>
  <si>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20 : 217,00000</t>
  </si>
  <si>
    <t>Odkaz na mn. položky pořadí 22 : 144,70000</t>
  </si>
  <si>
    <t>Odkaz na mn. položky pořadí 24 : 24,10000</t>
  </si>
  <si>
    <t>Odkaz na mn. položky pořadí 25 : 16,20000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</si>
  <si>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</si>
  <si>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</si>
  <si>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</si>
  <si>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 xml:space="preserve"> - Bourání základů železobetonových (stávající topný a kondenzátní kanál+stropní zákrytové desky+šachty)</t>
  </si>
  <si>
    <t xml:space="preserve"> - Probourání dna stávajícíh šachet a topného kanálu, otvor 300x300 mm každé 2 m</t>
  </si>
  <si>
    <t>34,2+1,6+0,2+0,3+1,1+4,5+0,2+6,3+5,4+3,8+5+6,3+2,9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</si>
  <si>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</si>
  <si>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</si>
  <si>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</si>
  <si>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15+34+8,8+28,9+45,4+13,3+4,9+1,7+29,2+35,8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</si>
  <si>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</si>
  <si>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</si>
  <si>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</si>
  <si>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</si>
  <si>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10+22,6+5,9+19,3+30,3+8,9+3,2+1,1+19,5+23,9</t>
  </si>
  <si>
    <t>132301219R00</t>
  </si>
  <si>
    <t xml:space="preserve">Hloubení rýh šířky přes 60 do 200 cm příplatek za lepivost, v hornině 4,  </t>
  </si>
  <si>
    <t>139601102R00</t>
  </si>
  <si>
    <t>Ruční výkop jam, rýh a šachet v hornině 3</t>
  </si>
  <si>
    <t>s přehozením na vzdálenost do 5 m nebo s naložením na ruční dopravní prostředek</t>
  </si>
  <si>
    <t>1,7+3,8+1+3,2+5+1,5+0,5+0,2+3,2+4</t>
  </si>
  <si>
    <t>139601103R00</t>
  </si>
  <si>
    <t>Ruční výkop jam, rýh a šachet v hornině 4</t>
  </si>
  <si>
    <t>1,1+2,5+0,7+2,1+3,4+1+0,4+0,1+2,2+2,7</t>
  </si>
  <si>
    <t>151101101R00</t>
  </si>
  <si>
    <t>Zřízení pažení a rozepření stěn rýh příložné  pro jakoukoliv mezerovitost, hloubky do 2 m</t>
  </si>
  <si>
    <t>pro podzemní vedení pro všechny šířky rýhy,</t>
  </si>
  <si>
    <t>227,2+24,8+25,2</t>
  </si>
  <si>
    <t>151101102R00</t>
  </si>
  <si>
    <t>Zřízení pažení a rozepření stěn rýh příložné  pro jakoukoliv mezerovitost, hloubky do 4 m</t>
  </si>
  <si>
    <t>904+90,4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</si>
  <si>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</si>
  <si>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</si>
  <si>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</si>
  <si>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26 : 277,20000</t>
  </si>
  <si>
    <t>151101112R00</t>
  </si>
  <si>
    <t>Odstranění pažení a rozepření rýh příložné , hloubky do 4 m</t>
  </si>
  <si>
    <t>Odkaz na mn. položky pořadí 27 : 994,40000</t>
  </si>
  <si>
    <t>151811516R00</t>
  </si>
  <si>
    <t>Pažení pažicími boxy montáž, standardního pažicího boxu, délky 3 m, šířky do 3 m, hloubky 2,4 m</t>
  </si>
  <si>
    <t>z mechanicky rozpínaných plnostěnných ocelových bočnic,</t>
  </si>
  <si>
    <t>151812516R00</t>
  </si>
  <si>
    <t>Pažení pažicími boxy pronájem, standardního pažicího boxu, délky 3 m, šířky do 3 m, hloubky 2,4 m</t>
  </si>
  <si>
    <t xml:space="preserve">den   </t>
  </si>
  <si>
    <t>Odkaz na mn. položky pořadí 30 : 5,00000*120</t>
  </si>
  <si>
    <t>151813516R00</t>
  </si>
  <si>
    <t>Pažení pažicími boxy demontáž, standardního pažicího boxu, délky 3 m, šířky do 3 m, hloubky 2,4 m</t>
  </si>
  <si>
    <t>Odkaz na mn. položky pořadí 30 : 5,00000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</si>
  <si>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</si>
  <si>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</si>
  <si>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</si>
  <si>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34 : 1100,48243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</si>
  <si>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</si>
  <si>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</si>
  <si>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</si>
  <si>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V položce je započten:</t>
  </si>
  <si>
    <t xml:space="preserve"> - odvoz výkopku horniny 1-4 z místní a účelové komunikace (chodníkova tělesa, vozovky) na mezideponii zhotovitele</t>
  </si>
  <si>
    <t xml:space="preserve"> - dovoz výkopku horniny 1-4 z mezideponie zhotovitele pro zásyp jam, rýh, šachet se zhutněním</t>
  </si>
  <si>
    <t xml:space="preserve"> - dovoz štěrkopísků a stabilizační zeminy pro zásyp jam, rýh, šachet se zhutněním</t>
  </si>
  <si>
    <t>Odkaz na mn. položky pořadí 38 : 698,48243</t>
  </si>
  <si>
    <t>162701103R00</t>
  </si>
  <si>
    <t>Vodorovné přemístění výkopku z horniny 1 až 4, na vzdálenost přes 7 000  do 8 000 m</t>
  </si>
  <si>
    <t>167101101R00</t>
  </si>
  <si>
    <t>Nakládání, skládání, překládání neulehlého výkopku nakládání výkopku_x000D_
 do 100 m3, z horniny 1 až 4</t>
  </si>
  <si>
    <t>171201101R00</t>
  </si>
  <si>
    <t>Uložení sypaniny do násypů nezhutněných</t>
  </si>
  <si>
    <t>Odkaz na mn. položky pořadí 48 : 402,00000</t>
  </si>
  <si>
    <t>174101101R00</t>
  </si>
  <si>
    <t>Zásyp sypaninou se zhutněním jam, šachet, rýh nebo kolem objektů v těchto vykopávkách</t>
  </si>
  <si>
    <t>z jakékoliv horniny s uložením výkopku po vrstvách,</t>
  </si>
  <si>
    <t>Odkaz na mn. položky pořadí 37 : 402,00000</t>
  </si>
  <si>
    <t>Odkaz na mn. položky pořadí 54 : 296,48243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</si>
  <si>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</si>
  <si>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</si>
  <si>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</si>
  <si>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202,1</t>
  </si>
  <si>
    <t>175101109R00</t>
  </si>
  <si>
    <t xml:space="preserve">Obsyp potrubí příplatek za prohození sypaniny </t>
  </si>
  <si>
    <t>včetně dodávky obsypového materiálu</t>
  </si>
  <si>
    <t>Odkaz na mn. položky pořadí 39 : 202,10000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</si>
  <si>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</si>
  <si>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</si>
  <si>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</si>
  <si>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</si>
  <si>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42 : 31,20000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</si>
  <si>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</si>
  <si>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</si>
  <si>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</si>
  <si>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26,6+4,6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</si>
  <si>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</si>
  <si>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</si>
  <si>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</si>
  <si>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viz. technická zpráva, výkresová část C</t>
  </si>
  <si>
    <t>183403153R00</t>
  </si>
  <si>
    <t>Obdělávání půdy hrabáním, v rovině nebo na svahu 1:5</t>
  </si>
  <si>
    <t>183405211R00</t>
  </si>
  <si>
    <t xml:space="preserve">Výsev trávníku hydroosevem výsev na ornici,  </t>
  </si>
  <si>
    <t>Odkaz na mn. položky pořadí 44 : 31,20000</t>
  </si>
  <si>
    <t>184807111R00</t>
  </si>
  <si>
    <t>Ochrana stromu bedněním zřízení bednění</t>
  </si>
  <si>
    <t>před poškozením stavebním provozem,</t>
  </si>
  <si>
    <t>Včetně řeziva.</t>
  </si>
  <si>
    <t>184807112R00</t>
  </si>
  <si>
    <t>Ochrana stromu bedněním odstranění bednění</t>
  </si>
  <si>
    <t>Odkaz na mn. položky pořadí 46 : 5,00000</t>
  </si>
  <si>
    <t>199000002R00</t>
  </si>
  <si>
    <t>Poplatky za skládku horniny 1- 4, skupina 17 05 04 z Katalogu odpadů</t>
  </si>
  <si>
    <t>1-01</t>
  </si>
  <si>
    <t>Uskladnění chodníkových, parkových a silničních obrubníků</t>
  </si>
  <si>
    <t>Odkaz na mn. položky pořadí 124 : 111,20000</t>
  </si>
  <si>
    <t>1-02</t>
  </si>
  <si>
    <t>Uskladnění dlažby (zámkové, dlaždic a kostek)</t>
  </si>
  <si>
    <t xml:space="preserve">m2    </t>
  </si>
  <si>
    <t>Odkaz na mn. položky pořadí 125 : 76,20000</t>
  </si>
  <si>
    <t>Odkaz na mn. položky pořadí 127 : 1024,50000</t>
  </si>
  <si>
    <t>119001421R00-01</t>
  </si>
  <si>
    <t>Dočasné zajištění kabelů - do počtu 3 kabelů, souběh</t>
  </si>
  <si>
    <t>Dočasné zajištění kabelů v počtu do 3 ks (v souběhu) - silnoproudé vedení : 8,7+1,5+3*6+11,5*3+4,5+10,1</t>
  </si>
  <si>
    <t>Dočasné zajištění kabelů v počtu do 3 ks (v souběhu) - sdělovací vedení : 25,9+42,1+5*6+2*19+20,4</t>
  </si>
  <si>
    <t>00572460R</t>
  </si>
  <si>
    <t>směs travní technická</t>
  </si>
  <si>
    <t>kg</t>
  </si>
  <si>
    <t>25</t>
  </si>
  <si>
    <t>58153304R01</t>
  </si>
  <si>
    <t>Písek technický KP 04 - kamenivo přírodní těžené frakce 0,0 až 4,0 mm; třída prané</t>
  </si>
  <si>
    <t>Odkaz na mn. položky pořadí 39 : 202,10000*2</t>
  </si>
  <si>
    <t>58330002.AR</t>
  </si>
  <si>
    <t>Zemina stabilizační</t>
  </si>
  <si>
    <t xml:space="preserve">m3    </t>
  </si>
  <si>
    <t>Odkaz na mn. položky pořadí 19 : 71,80000</t>
  </si>
  <si>
    <t>Odkaz na mn. položky pořadí 120 : 42,80000</t>
  </si>
  <si>
    <t>Odkaz na mn. položky pořadí 130 : 13,40243</t>
  </si>
  <si>
    <t>4,2*3,6*1,5</t>
  </si>
  <si>
    <t>190*1,2*0,5</t>
  </si>
  <si>
    <t>31,8</t>
  </si>
  <si>
    <t>11-01</t>
  </si>
  <si>
    <t>Pěší přemostění s oboustranným zábradlím a osvětlením</t>
  </si>
  <si>
    <t>viz. technická zpráva a situační výkresy C</t>
  </si>
  <si>
    <t>11-02</t>
  </si>
  <si>
    <t>Ochrana stávající lampy VO, včetně dočasného zajištění</t>
  </si>
  <si>
    <t>Stávající veřejné osvětlení bude demontováno včetně základové konstrukce. Aby mohlo být VO po provedení horkovodního potrubí vráceno na původní místo, potrubí horkovodu bude opatřeno betonovým U prefabrikátem. Nad tímto prefabrikátem bude proveden základ pro stožár VO.</t>
  </si>
  <si>
    <t>viz. jednotlivá vyjádření</t>
  </si>
  <si>
    <t>11-03</t>
  </si>
  <si>
    <t>Stávající ochrana inženýrských sítí na stavbě</t>
  </si>
  <si>
    <t>viz.technická zpráva a jednotlivá vyjádření správců sítí</t>
  </si>
  <si>
    <t>11-04</t>
  </si>
  <si>
    <t>Podkladní dřevěnné trámky pro dočasné podepření potrubí ve výkopu</t>
  </si>
  <si>
    <t>viz. technická zpráva a výkresová část C</t>
  </si>
  <si>
    <t>11-05</t>
  </si>
  <si>
    <t>Demontáž příslušenství šachet (ocelové vstupní žebříky, poklopy vč. rámu, atp.)</t>
  </si>
  <si>
    <t>11-06</t>
  </si>
  <si>
    <t>Demontáž uskladnění a zpětná montáž dopravního značení</t>
  </si>
  <si>
    <t>11-07</t>
  </si>
  <si>
    <t>Revize průtočnosti dešťových vpustí</t>
  </si>
  <si>
    <t>kontrola před započetím prací a po skončení realizace</t>
  </si>
  <si>
    <t>11-08</t>
  </si>
  <si>
    <t>Kontrolní zkoušky hotové vozovky (stanovení vlastnosti vrstev vývrtu hotové vozovky)</t>
  </si>
  <si>
    <t>11-09</t>
  </si>
  <si>
    <t>Kamerová zkouška kanalizace</t>
  </si>
  <si>
    <t>11-10</t>
  </si>
  <si>
    <t>Zatěžovací zkouška na obrusné vrstvě statická</t>
  </si>
  <si>
    <t>viz.technická zpráva</t>
  </si>
  <si>
    <t>11-11</t>
  </si>
  <si>
    <t>Zatěžovací zkouška na obrusné vrstvě lehká dynamika</t>
  </si>
  <si>
    <t>12</t>
  </si>
  <si>
    <t>11-12</t>
  </si>
  <si>
    <t>Evidence zásahů do komunikací (EZA)</t>
  </si>
  <si>
    <t>11-13</t>
  </si>
  <si>
    <t>CBR test zeminy (určení vhodnosti zeminy pro zásyp)</t>
  </si>
  <si>
    <t>11-14</t>
  </si>
  <si>
    <t>Sítový rozbor zeminy</t>
  </si>
  <si>
    <t>11-15</t>
  </si>
  <si>
    <t>Demontáž, uskladnění a zpětná montáž oplocení do 2 m</t>
  </si>
  <si>
    <t>11-16</t>
  </si>
  <si>
    <t>Kontrola dotčených armatur, hydranty, šoupata před a po dokončení stavby, vody, kanalizace</t>
  </si>
  <si>
    <t>Včetně vyhotovení protokolu a kontrole. Viz jednotlivá vyjádření</t>
  </si>
  <si>
    <t>11-17</t>
  </si>
  <si>
    <t>Těžké přemostění s oboustranným zábradlím a osvětlením</t>
  </si>
  <si>
    <t>Silniční přejezdy s min nosností 40 tun.</t>
  </si>
  <si>
    <t>Fixovány do komunikace.</t>
  </si>
  <si>
    <t>11-19</t>
  </si>
  <si>
    <t>Vyřízení ZUK (zábor o užívání komunikace)</t>
  </si>
  <si>
    <t>11-20</t>
  </si>
  <si>
    <t>Dopravní značení - montáž, demontáž, pronájem, doprava</t>
  </si>
  <si>
    <t>11-22</t>
  </si>
  <si>
    <t>Geodetické zaměření trasy potrubí</t>
  </si>
  <si>
    <t>11-23</t>
  </si>
  <si>
    <t>Oplocení výkopu, výšky 2 m, včetně dopravy, montáže a demontáže</t>
  </si>
  <si>
    <t>22,2+22,4+5+5+18,5+22,5+19,5+35,5+9+6,7+12,3+5,9+5,9+3,1+8,7+10,1+10,1+49,3+33,7+13,4+3,1+13,6+19,2+55,7+44,1+90,9</t>
  </si>
  <si>
    <t>11-24</t>
  </si>
  <si>
    <t>Zapravení prostupů pro PI potrubí</t>
  </si>
  <si>
    <t>viz. technická zpráva a výkresová část D</t>
  </si>
  <si>
    <t>11-25</t>
  </si>
  <si>
    <t>Zapravení prostupů pro kabelové vedení</t>
  </si>
  <si>
    <t>11-26</t>
  </si>
  <si>
    <t>Demontáž, uskladnění a zpětná montáž stávajícího uličního kanalizačního poklopu</t>
  </si>
  <si>
    <t>11-27</t>
  </si>
  <si>
    <t>Úklid budov</t>
  </si>
  <si>
    <t>11-28</t>
  </si>
  <si>
    <t>Kompletní vyčištění stávajících šachet</t>
  </si>
  <si>
    <t>11-29</t>
  </si>
  <si>
    <t>Demontáž, uskladnění a zpětná montáž stávající uliční vpusti</t>
  </si>
  <si>
    <t>10</t>
  </si>
  <si>
    <t>11-30</t>
  </si>
  <si>
    <t>Zazdění stávajících topných kanálu před zakoposováním</t>
  </si>
  <si>
    <t>2+3</t>
  </si>
  <si>
    <t>11-31</t>
  </si>
  <si>
    <t>Demontáž, uskladnění a zpětná montáž stávajícího vodárenského poklopu</t>
  </si>
  <si>
    <t>89-17</t>
  </si>
  <si>
    <t>Zabezpečení vedení VO proti poškození</t>
  </si>
  <si>
    <t>Včetně vyhotovení zápisu viz jednotlivá vyjádření</t>
  </si>
  <si>
    <t>273321115R00</t>
  </si>
  <si>
    <t xml:space="preserve">Základové desky ze železobetonu beton C 12/15,  </t>
  </si>
  <si>
    <t>821-1</t>
  </si>
  <si>
    <t>ve výkopu zapaženém nebo nezapaženém, popř. nad terénem,</t>
  </si>
  <si>
    <t>Viz technická zpráva a výkresová část D</t>
  </si>
  <si>
    <t>(1,8*1,8*0,2)*2</t>
  </si>
  <si>
    <t>273361921RT8</t>
  </si>
  <si>
    <t>Výztuž základových desek ze svařovaných sítí průměr drátu 8 mm, velikost oka 100/100 mm</t>
  </si>
  <si>
    <t>801-1</t>
  </si>
  <si>
    <t>včetně distančních prvků</t>
  </si>
  <si>
    <t>0,042*3</t>
  </si>
  <si>
    <t>279321312R00</t>
  </si>
  <si>
    <t>Beton základových zdí železový třídy C 20/25</t>
  </si>
  <si>
    <t>bez výztuže</t>
  </si>
  <si>
    <t>Zapravení prostupu do objektu.</t>
  </si>
  <si>
    <t>Odkaz na mn. položky pořadí 131 : 0,60000</t>
  </si>
  <si>
    <t>2-01</t>
  </si>
  <si>
    <t>Beton prostý C 8/10 - hrázky okolo výkopů, vč. odstranění</t>
  </si>
  <si>
    <t>Viz technická zpráva a výkresová část C</t>
  </si>
  <si>
    <t>5,8</t>
  </si>
  <si>
    <t>2-02</t>
  </si>
  <si>
    <t>Beton základových desek prostý C 8/10 - obetonovaní hydrantu vodárenského typu</t>
  </si>
  <si>
    <t>(3*0,2+0,1)*3</t>
  </si>
  <si>
    <t>58591597R</t>
  </si>
  <si>
    <t>lepicí malta vyrovnávací, omítka, armovací; cementová; pro interiér i exteriér; zrnitost 0,00 až 0,70 mm; součinitel tepelné vodivosti 0,540 W/mK; µ 20,00; pevnost v tlaku 6,00 MPa</t>
  </si>
  <si>
    <t>Odkaz na mn. položky pořadí 107 : 2,50000*12</t>
  </si>
  <si>
    <t>564851111R00</t>
  </si>
  <si>
    <t>Podklad ze štěrkodrti s rozprostřením a zhutněním frakce 0-63 mm, tloušťka po zhutnění 150 mm</t>
  </si>
  <si>
    <t>Odkaz na mn. položky pořadí 6 : 615,50000</t>
  </si>
  <si>
    <t>565171211R00</t>
  </si>
  <si>
    <t>Podklad z kameniva obaleného asfaltem ACP 22+, v pruhu šířky přes 3 m, třídy 1, tloušťka po zhutnění 100 mm</t>
  </si>
  <si>
    <t>s rozprostřením a zhutněním</t>
  </si>
  <si>
    <t>Odkaz na mn. položky pořadí 8 : 195,60000</t>
  </si>
  <si>
    <t>567142115R00</t>
  </si>
  <si>
    <t>Podklad z kameniva zpevněného cementem SC C8/10, tloušťka po zhutnění 250 mm</t>
  </si>
  <si>
    <t>bez dilatačních spár, s rozprostřením a zhutněním, ošetřením povrchu podkladu vodou</t>
  </si>
  <si>
    <t>Odkaz na mn. položky pořadí 9 : 503,20000</t>
  </si>
  <si>
    <t>573111112R00</t>
  </si>
  <si>
    <t>Postřik živičný infiltrační s posypem kamenivem v množství 1 kg/m2</t>
  </si>
  <si>
    <t>z asfaltu silničního</t>
  </si>
  <si>
    <t>Odkaz na mn. položky pořadí 92 : 195,60000</t>
  </si>
  <si>
    <t>573211111R00</t>
  </si>
  <si>
    <t>Postřik živičný spojovací bez posypu kamenivem z asfaltu silničního, v množství od 0,5 do 0,7 kg/m2</t>
  </si>
  <si>
    <t>Odkaz na mn. položky pořadí 96 : 97,80000</t>
  </si>
  <si>
    <t>Odkaz na mn. položky pořadí 97 : 97,80000</t>
  </si>
  <si>
    <t>577142112R00</t>
  </si>
  <si>
    <t>Beton asfaltový s rozprostřením a zhutněním v pruhu šířky přes 3 m, ACO 11+ nebo ACO 16+, tloušťky 50 mm, plochy přes 1000 m2</t>
  </si>
  <si>
    <t>Asfaltobeton - obrusná vrstva ACO 11+ 50/70 tl. 50 mm</t>
  </si>
  <si>
    <t>81,5+16,3</t>
  </si>
  <si>
    <t>577142122R00</t>
  </si>
  <si>
    <t>Beton asfaltový s rozprostřením a zhutněním v pruhu šířky přes 3 m, ACL 16+, tloušťky 50 mm, plochy přes 1000 m2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</si>
  <si>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</si>
  <si>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</si>
  <si>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</si>
  <si>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</si>
  <si>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</si>
  <si>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</si>
  <si>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</si>
  <si>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</si>
  <si>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</si>
  <si>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573331130RT0</t>
  </si>
  <si>
    <t>Zafoukání stávajícího topného kanálu Koposem</t>
  </si>
  <si>
    <t>9+1,8</t>
  </si>
  <si>
    <t>58380155R</t>
  </si>
  <si>
    <t>kostka dlažební materiálová skupina I/2 (žula); 15/17 cm</t>
  </si>
  <si>
    <t>Odkaz na mn. položky pořadí 2 : 1024,50000*0,02</t>
  </si>
  <si>
    <t>59245020R-01</t>
  </si>
  <si>
    <t>Dlažba zámková Holland I 6 cm přírodní</t>
  </si>
  <si>
    <t>Odkaz na mn. položky pořadí 3 : 48,60000*0,1</t>
  </si>
  <si>
    <t>592451210R</t>
  </si>
  <si>
    <t>dlažba betonová dvouvrstvá, skladebná; obdélník; šedá; l = 300 mm; š = 300 mm; tl. 60,0 mm</t>
  </si>
  <si>
    <t>Odkaz na mn. položky pořadí 1 : 27,60000*0,1</t>
  </si>
  <si>
    <t>622300172RT3</t>
  </si>
  <si>
    <t>Těsnicí prvky exteriér, montáž včetně dodávky, pro spáru šířky 7-12 mm</t>
  </si>
  <si>
    <t>Vytvoření plynotěsněho prostupu do objektu.</t>
  </si>
  <si>
    <t>1,5</t>
  </si>
  <si>
    <t>622390110R00</t>
  </si>
  <si>
    <t>Montáž zateplovacího systému suterén, polystyren, bez povrchové úpravy</t>
  </si>
  <si>
    <t>Odkaz na mn. položky pořadí 107 : 2,50000</t>
  </si>
  <si>
    <t>283763606R</t>
  </si>
  <si>
    <t>deska izolační tuhá; extrudovaný polystyren; povrch hladký, zhutnělý; rovná hrana; tl. 100,0 mm; součinitel tepelné vodivosti 0,036 W/mK; R = 2,780 m2K/W; obj. hmotnost 35,00 kg/m3</t>
  </si>
  <si>
    <t>RTS 18/ I</t>
  </si>
  <si>
    <t>452311141R00</t>
  </si>
  <si>
    <t>Podkladní a zajišťovací konstrukce z betonu desky pod potrubí, stoky a drobné objekty , z betonu prostého třídy C 16/20</t>
  </si>
  <si>
    <t>827-1</t>
  </si>
  <si>
    <t>z cementu portlandského nebo struskoportlandského, v otevřeném výkopu,</t>
  </si>
  <si>
    <t>Desky/trámky podkladní pod potrubí/skružové šachty z železobetonu C 16/20.</t>
  </si>
  <si>
    <t>Roznášecí betonové trámky - šachty pro PI armatury : (1,5*0,2*0,1)*6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</si>
  <si>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</si>
  <si>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</si>
  <si>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</si>
  <si>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>Odkaz na mn. položky pořadí 11 : 94,90000</t>
  </si>
  <si>
    <t>917161111RT2</t>
  </si>
  <si>
    <t>Osazení chodníkového obrubníku kamenného včetně dodávky kamenného obrubníku_x000D_
 ležatého, s boční opěrou z betonu prostého, do lože z betonu prostého C 12/15, rozměru 300 x 200 mm</t>
  </si>
  <si>
    <t>917161111RT4</t>
  </si>
  <si>
    <t>Osazení chodníkového obrubníku kamenného včetně dodávky kamenného obrubníku_x000D_
 ležatého, s boční opěrou z betonu prostého, do lože z betonu prostého C 12/15, rozměru 200 x 200 mm</t>
  </si>
  <si>
    <t>7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</si>
  <si>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</si>
  <si>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</si>
  <si>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</si>
  <si>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Odkaz na mn. položky pořadí 10 : 16,30000</t>
  </si>
  <si>
    <t>917832111RT5</t>
  </si>
  <si>
    <t>Osazení silničního nebo chodníkového betonového obrubníku včetně dodávky obrubníku_x000D_
 stojatého, rozměru 1000/100/250 mm, bez boční opěry, do lože z betonu prostého C 12/15</t>
  </si>
  <si>
    <t>917931112R00</t>
  </si>
  <si>
    <t>Osazení silniční přídlažby  z kamenných kostek, kladených ve dvou řadách, lože z betonu C12/15, bez dodávky přídlažby</t>
  </si>
  <si>
    <t>Odkaz na mn. položky pořadí 109 : 94,90000</t>
  </si>
  <si>
    <t>Odkaz na mn. položky pořadí 112 : 16,30000</t>
  </si>
  <si>
    <t>119,6+103,1+33,4</t>
  </si>
  <si>
    <t>919731121R00</t>
  </si>
  <si>
    <t>Zarovnání styčné plochy podkladu nebo krytu živičné, tloušťky do 50 mm</t>
  </si>
  <si>
    <t>podél vybourané části komunikace nebo zpevněné plochy</t>
  </si>
  <si>
    <t>Odkaz na mn. položky pořadí 117 : 79,40000</t>
  </si>
  <si>
    <t>919731122R00</t>
  </si>
  <si>
    <t>Zarovnání styčné plochy podkladu nebo krytu živičné, tloušťky přes 50 do 100 mm</t>
  </si>
  <si>
    <t>(78+19+4,9)+(76,7+17,8+4,7)</t>
  </si>
  <si>
    <t>919735111R00</t>
  </si>
  <si>
    <t>Řezání stávajících krytů nebo podkladů živičných, hloubky do  50 mm</t>
  </si>
  <si>
    <t>včetně spotřeby vody</t>
  </si>
  <si>
    <t>75,6+3,8</t>
  </si>
  <si>
    <t>11163611R</t>
  </si>
  <si>
    <t>asfaltová zálivka zpracování za horka; bod měknutí nad 85 °C; skupenství při 20°C tuhá hmota; hustota při 25°C 1 000 kg/m3; nerozpustný ve vodě; hořlavý; bod hoření nad 300 °C; černý</t>
  </si>
  <si>
    <t>0,1</t>
  </si>
  <si>
    <t>939421131RT2-01</t>
  </si>
  <si>
    <t>Osazení samonivelač.hydrant.poklopu, včetně dodávky litinového poklopu D400</t>
  </si>
  <si>
    <t>RTS 21/ I</t>
  </si>
  <si>
    <t xml:space="preserve"> - viz technická zpráva a výkresová část D</t>
  </si>
  <si>
    <t xml:space="preserve"> - pro PI armatury</t>
  </si>
  <si>
    <t>965042141RT1</t>
  </si>
  <si>
    <t>Bourání podkladů pod dlažby nebo litých celistvých dlažeb a mazanin  betonových nebo z litého asfaltu, tloušťky do 100 mm, plochy přes 4 m2</t>
  </si>
  <si>
    <t>13,4+8+21,4</t>
  </si>
  <si>
    <t>970051060R00</t>
  </si>
  <si>
    <t>Jádrové vrtání, kruhové prostupy v železobetonu jádrové vrtání , do D 60 mm</t>
  </si>
  <si>
    <t>970051160R00</t>
  </si>
  <si>
    <t>Jádrové vrtání, kruhové prostupy v železobetonu jádrové vrtání , do D 160 mm</t>
  </si>
  <si>
    <t>976085311R00</t>
  </si>
  <si>
    <t>Vybourání madel, objímek, rámů, mříží apod. kanalizačních rámů litinových, z rýhovaného plechu nebo betonových včetně poklopů nebo mříží_x000D_
 plochy do 0,6 m2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</si>
  <si>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</si>
  <si>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</si>
  <si>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</si>
  <si>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</si>
  <si>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</si>
  <si>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979094441R00</t>
  </si>
  <si>
    <t xml:space="preserve">Očištění vybouraných obrubníků, dlaždic silničních panelů s původním vyplněním spár kamenivem těženým </t>
  </si>
  <si>
    <t>979071111R00</t>
  </si>
  <si>
    <t xml:space="preserve">Očištění vybouraných dlažebních kostek velkých,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</si>
  <si>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</si>
  <si>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979097012R00</t>
  </si>
  <si>
    <t>Odvoz suti a vybouraných hmot na skládku pronájem kontejneru na suť</t>
  </si>
  <si>
    <t>30*5</t>
  </si>
  <si>
    <t>909      R00</t>
  </si>
  <si>
    <t>Hzs-nezmeritelne stavebni prace</t>
  </si>
  <si>
    <t>Přípomocné práce pro zhotovení prostupu do napojovaných objektů.</t>
  </si>
  <si>
    <t>981511111R00</t>
  </si>
  <si>
    <t>Demolice konstrukcí objektů postupným rozebíráním, z cihel, tvárnic, kamene, zdiva smíšeného nebo hrázděného na maltu vápennou nebo vápenocementovou</t>
  </si>
  <si>
    <t>Bourání přízdívek z plných cihel výplňového zdiva prostupů napojovaných objektů : ((10,8+1,62+30,24+1,08+25,2+21,6+5,3)*53)/379</t>
  </si>
  <si>
    <t>981511114R00</t>
  </si>
  <si>
    <t>Demolice konstrukcí objektů postupným rozebíráním, ze železobetonu</t>
  </si>
  <si>
    <t>Vytvoření prostupů do napojovaného objektu pro nové teplovodní vedení : 0,6</t>
  </si>
  <si>
    <t>998223011R00</t>
  </si>
  <si>
    <t>Přesun hmot pozemních komunikací, kryt dlážděný Přesun hmot, pozemní komunikace, kryt dlážděný</t>
  </si>
  <si>
    <t>vodorovně do 200 m</t>
  </si>
  <si>
    <t>Odkaz na dem. hmot. položky pořadí 1 : 3,80880</t>
  </si>
  <si>
    <t>Odkaz na dem. hmot. položky pořadí 2 : 427,21650</t>
  </si>
  <si>
    <t>Odkaz na dem. hmot. položky pořadí 3 : 10,93500</t>
  </si>
  <si>
    <t>Odkaz na dem. hmot. položky pořadí 4 : 44,06400</t>
  </si>
  <si>
    <t>Odkaz na dem. hmot. položky pořadí 10 : 3,58600</t>
  </si>
  <si>
    <t>Odkaz na dem. hmot. položky pořadí 11 : 25,62300</t>
  </si>
  <si>
    <t>Odkaz na hmot. položky pořadí 113 : 0,32216</t>
  </si>
  <si>
    <t>Odkaz na hmot. položky pořadí 112 : 3,06440</t>
  </si>
  <si>
    <t>Odkaz na hmot. položky pořadí 111 : 1,37165</t>
  </si>
  <si>
    <t>Odkaz na hmot. položky pořadí 110 : 0,72420</t>
  </si>
  <si>
    <t>Odkaz na hmot. položky pořadí 109 : 17,84689</t>
  </si>
  <si>
    <t>Odkaz na hmot. položky pořadí 104 : 0,38336</t>
  </si>
  <si>
    <t>Odkaz na hmot. položky pořadí 103 : 0,62986</t>
  </si>
  <si>
    <t>Odkaz na hmot. položky pořadí 102 : 20,49000</t>
  </si>
  <si>
    <t>Odkaz na hmot. položky pořadí 100 : 1,98720</t>
  </si>
  <si>
    <t>Odkaz na hmot. položky pořadí 99 : 3,59154</t>
  </si>
  <si>
    <t>Odkaz na hmot. položky pořadí 98 : 112,69500</t>
  </si>
  <si>
    <t>998223095R00</t>
  </si>
  <si>
    <t>Přesun hmot pozemních komunikací, kryt dlážděný příplatek k ceně Přesun hmot, komunik. dlážděné, přípl. dalších 5km</t>
  </si>
  <si>
    <t>Odkaz na mn. položky pořadí 132 : 678,33956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</si>
  <si>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</si>
  <si>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</si>
  <si>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</si>
  <si>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Odkaz na mn. položky pořadí 138 : 2,50000</t>
  </si>
  <si>
    <t>711142559RZ2</t>
  </si>
  <si>
    <t xml:space="preserve">Provedení izolace proti zemní vlhkosti pásy přitavením svislá, 2 vrstvy, s dodávkou izolačního pásu se skleněnou nebo polyesterovou vložkou,  </t>
  </si>
  <si>
    <t>711140102R00</t>
  </si>
  <si>
    <t>Odstranění izolace proti vodě - pásy přitavením vodorovné, 2 vrstvy</t>
  </si>
  <si>
    <t>Odstranění vodorovné stávající hydroziolace kanálového tělesa, šachet : 228+15,12+73</t>
  </si>
  <si>
    <t>711140202R00</t>
  </si>
  <si>
    <t>Odstranění izolace proti vodě - pásy přitavením svislé, 2 vrstvy</t>
  </si>
  <si>
    <t>Odstranění svislé stávající hydroziolace kanálového tělesa, šachet : 10,8+1,62+30,24+1,08+25,2+21,6+27,2</t>
  </si>
  <si>
    <t>Odstranění svislé stávající hydroziolace napojovaných objektů : 2,5</t>
  </si>
  <si>
    <t>711212111R00</t>
  </si>
  <si>
    <t>Izolace proti vodě nátěr podkladní pod hydroizolační stěrky</t>
  </si>
  <si>
    <t>711142560RZ2</t>
  </si>
  <si>
    <t>Napojení na stávající hydroizolaci napojovaných objektů</t>
  </si>
  <si>
    <t>220200000100R</t>
  </si>
  <si>
    <t>Agregát elektrického proudu do  15 kVA</t>
  </si>
  <si>
    <t>STROJ</t>
  </si>
  <si>
    <t>Stroj</t>
  </si>
  <si>
    <t>POL6_</t>
  </si>
  <si>
    <t>Dieselagregát do 17,5 kVA. Slouží pro dodávku elektrické energie pro potřeby stavby, převážně nařádí, strojů a zařízení staveniště.</t>
  </si>
  <si>
    <t>220250000100R</t>
  </si>
  <si>
    <t>Elektrocentrála 3,3 kVA. Slouží pro dodávku elektrické energie pro potřeby stavby, převážně nařádí, strojů a zařízení staveniště.</t>
  </si>
  <si>
    <t>M46-01</t>
  </si>
  <si>
    <t>Sonda pro vyhledání stávajících inženýrských sítí - výkop</t>
  </si>
  <si>
    <t>Před započetím výkopových prací bude hloubka teplovodu Veolia a.s. ověřena kopanou sondou.</t>
  </si>
  <si>
    <t>979087212R00</t>
  </si>
  <si>
    <t>Nakládání na dopravní prostředky suti</t>
  </si>
  <si>
    <t>pro vodorovnou dopravu</t>
  </si>
  <si>
    <t>Odkaz na mn. položky pořadí 148 : 24,19138</t>
  </si>
  <si>
    <t>Odkaz na mn. položky pořadí 149 : 416,82380</t>
  </si>
  <si>
    <t>Odkaz na mn. položky pořadí 150 : 217,93755</t>
  </si>
  <si>
    <t>Odkaz na mn. položky pořadí 151 : 64,54800</t>
  </si>
  <si>
    <t>Odkaz na mn. položky pořadí 152 : 4,31748</t>
  </si>
  <si>
    <t>Odkaz na mn. položky pořadí 153 : 1,20000</t>
  </si>
  <si>
    <t>Odkaz na mn. položky pořadí 154 : 358,65785</t>
  </si>
  <si>
    <t>Vnitrostaveništní doprava suti a vybouraných hmot do 10 m</t>
  </si>
  <si>
    <t>Odkaz na mn. položky pořadí 144 : 1489,67607</t>
  </si>
  <si>
    <t>979083191R00</t>
  </si>
  <si>
    <t>Vodorovné přemístění suti za každých dalších započatých 1000 m přes 6000 m</t>
  </si>
  <si>
    <t>Odkaz na mn. položky pořadí 146 : 1489,67607</t>
  </si>
  <si>
    <t>979990101R00</t>
  </si>
  <si>
    <t>Poplatek za skládku směsi betonu a cihel do 30x30 cm, skupina 17 01 01 a 17 01 02 z Katalogu odpadů</t>
  </si>
  <si>
    <t>Odkaz na dem. hmot. položky pořadí 130 : 24,19138</t>
  </si>
  <si>
    <t>979990103R00</t>
  </si>
  <si>
    <t>Poplatek za skládku beton do 30x30 cm, skupina 17 01 01 z Katalogu odpadů</t>
  </si>
  <si>
    <t>Odkaz na dem. hmot. položky pořadí 9 : 321,32842</t>
  </si>
  <si>
    <t>Odkaz na dem. hmot. položky pořadí 120 : 94,16000</t>
  </si>
  <si>
    <t>979990108R00</t>
  </si>
  <si>
    <t>Poplatek za skládku železobeton, skupina 17 01 01 z Katalogu odpadů</t>
  </si>
  <si>
    <t>Odkaz na dem. hmot. položky pořadí 19 : 172,32000</t>
  </si>
  <si>
    <t>Odkaz na dem. hmot. položky pořadí 121 : 0,00707</t>
  </si>
  <si>
    <t>Odkaz na dem. hmot. položky pořadí 122 : 0,10048</t>
  </si>
  <si>
    <t>Odkaz na dem. hmot. položky pořadí 131 : 1,44600</t>
  </si>
  <si>
    <t>979990112R00</t>
  </si>
  <si>
    <t>Poplatek za skládku obalované kamenivo, asfalt, kusovost do 300 x 300 mm, skupina 17 03 02 z Katalogu odpadů</t>
  </si>
  <si>
    <t>Odkaz na dem. hmot. položky pořadí 7 : 21,51600</t>
  </si>
  <si>
    <t>Odkaz na dem. hmot. položky pořadí 8 : 43,03200</t>
  </si>
  <si>
    <t>979990121R00</t>
  </si>
  <si>
    <t>Poplatek za skládku asfaltové pásy, skupina 17 03 02 z Katalogu odpadů</t>
  </si>
  <si>
    <t>Odkaz na dem. hmot. položky pořadí 136 : 3,07901</t>
  </si>
  <si>
    <t>Odkaz na dem. hmot. položky pořadí 137 : 1,23847</t>
  </si>
  <si>
    <t>979999971R00</t>
  </si>
  <si>
    <t>Poplatek za skládku za směsný stavební a demoliční odpad do 1600 cm2, skupina 17 09 04 z Katalogu odpadů</t>
  </si>
  <si>
    <t>RTS 21/ II</t>
  </si>
  <si>
    <t>17 09 04</t>
  </si>
  <si>
    <t>1,2</t>
  </si>
  <si>
    <t>Odkaz na dem. hmot. položky pořadí 5 : 132,95700</t>
  </si>
  <si>
    <t>Odkaz na dem. hmot. položky pořadí 6 : 203,11500</t>
  </si>
  <si>
    <t xml:space="preserve"> - odvoz výkopku horniny 1-4 ze zeleně na mezideponii zhotovitele</t>
  </si>
  <si>
    <t>388996111R00</t>
  </si>
  <si>
    <t>Trubky tělesa trubkového kabelovodu chránička kabelu z HDPE, do DN 63 mm, v otevřeném výkopu</t>
  </si>
  <si>
    <t>828-1</t>
  </si>
  <si>
    <t>(chránička typ KOPOFLEX v souběhu, křížení PI potrubí s kabelovým vedením)</t>
  </si>
  <si>
    <t>Včetně spojovacího materiálu.</t>
  </si>
  <si>
    <t>Odkaz na mn. položky pořadí 129 : 94,60000</t>
  </si>
  <si>
    <t>156,4+58,1</t>
  </si>
  <si>
    <t>871812111R00</t>
  </si>
  <si>
    <t>Pokládka potrubí pluhem Příplatek za zaměření GPS během pokládky</t>
  </si>
  <si>
    <t>Odkaz na mn. položky pořadí 102 : 135,30000</t>
  </si>
  <si>
    <t>Odkaz na mn. položky pořadí 103 : 357,40000</t>
  </si>
  <si>
    <t>86-01</t>
  </si>
  <si>
    <t>Předizolované ocelové potrubí včetně veškerého příslušenství (spojky, ohyby, ukončovací, těsnící prvky, armatury, t-kusy, atp)</t>
  </si>
  <si>
    <t>- Technické a fyzikální vlastnosti viz technická zpráva.</t>
  </si>
  <si>
    <t>- Kompletní dodávka předizolovaného potrubí v rozsahu celé trasy. Viz výkres D.2-02_Montážní schéma, C.2_Koordinační situace</t>
  </si>
  <si>
    <t>86-02</t>
  </si>
  <si>
    <t>Doprava PIP, včetně vyložení z nákladního automobilu a balného</t>
  </si>
  <si>
    <t>86-09</t>
  </si>
  <si>
    <t>Vypuštění stávajícího potrubí</t>
  </si>
  <si>
    <t>86-10</t>
  </si>
  <si>
    <t>Napuštění nového horkovodního potrubí</t>
  </si>
  <si>
    <t>86-19</t>
  </si>
  <si>
    <t>Uvedení do provozu</t>
  </si>
  <si>
    <t>89-12</t>
  </si>
  <si>
    <t>Napojení nového horkovodního potrubí na stávající</t>
  </si>
  <si>
    <t>171156018500R</t>
  </si>
  <si>
    <t>Jeřáb automobilní GROWE TMS 475</t>
  </si>
  <si>
    <t>910      R00</t>
  </si>
  <si>
    <t>Hzs - predbezne obhlidky a revize</t>
  </si>
  <si>
    <t>16</t>
  </si>
  <si>
    <t>0R</t>
  </si>
  <si>
    <t>materiál drobný</t>
  </si>
  <si>
    <t>Kč</t>
  </si>
  <si>
    <t>Drobný instalační materiál, spojovací materiál, konektory, štítky, vývodky, kabelový managment, lišty, podložky, matice, šrouby, měděné dráty červené a modré barvy, atd.</t>
  </si>
  <si>
    <t>9000</t>
  </si>
  <si>
    <t>941955102R00</t>
  </si>
  <si>
    <t>Lešení lehké pracovní pomocné ve schodišti, o výšce lešeňové podlahy přes 1,5 do 3,5 m</t>
  </si>
  <si>
    <t>Pomocné lešení při montážních pracích ve sníženém prostoru.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</si>
  <si>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</si>
  <si>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</si>
  <si>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</si>
  <si>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Odkaz na dem. hmot. položky pořadí 26 : 3,51538</t>
  </si>
  <si>
    <t>Odkaz na dem. hmot. položky pořadí 31 : 0,73670</t>
  </si>
  <si>
    <t>Odkaz na dem. hmot. položky pořadí 33 : 0,04740</t>
  </si>
  <si>
    <t>Odkaz na dem. hmot. položky pořadí 43 : 0,19500</t>
  </si>
  <si>
    <t>979951112R00</t>
  </si>
  <si>
    <t>Výkup kovů železný šrot, tloušťky nad 4 mm</t>
  </si>
  <si>
    <t>Odkaz na dem. hmot. položky pořadí 27 : 9,86062</t>
  </si>
  <si>
    <t>Odkaz na dem. hmot. položky pořadí 32 : 2,91900</t>
  </si>
  <si>
    <t>Odkaz na dem. hmot. položky pořadí 34 : 0,14760</t>
  </si>
  <si>
    <t>Odkaz na dem. hmot. položky pořadí 44 : 0,33200</t>
  </si>
  <si>
    <t>998272201R00</t>
  </si>
  <si>
    <t>Přesun hmot pro trubní vedení z ocelových trub v otevřeném výkopu</t>
  </si>
  <si>
    <t>svařovaných (vodovody, plynovody, teplovody, shybky, produktovody - 827 1.2, 827 2.2, 827 4.2, 827 5.2, 827 6.2) včetně drobných objektů,</t>
  </si>
  <si>
    <t>na vzdálenost 100 m</t>
  </si>
  <si>
    <t>Odkaz na mn. položky pořadí 102 : 135,30000*0,0048</t>
  </si>
  <si>
    <t>Odkaz na mn. položky pořadí 103 : 357,40000*0,0078</t>
  </si>
  <si>
    <t>713400842R00</t>
  </si>
  <si>
    <t>Odstranění tepelné izolace potrubí z vláknitých materiálů_x000D_
 s konstrukcí včetně povrchové úpravy</t>
  </si>
  <si>
    <t>Odkaz na mn. položky pořadí 26 : 418,00000*0,59346</t>
  </si>
  <si>
    <t>Odkaz na mn. položky pořadí 27 : 418,00000*1,00166</t>
  </si>
  <si>
    <t>713-01</t>
  </si>
  <si>
    <t>Izolace z minerálních vláken s AL polepem pro DN 15, tl. 30 mm, vč. montáže</t>
  </si>
  <si>
    <t>viz technická zpráva a výkresová část D</t>
  </si>
  <si>
    <t>Odkaz na mn. položky pořadí 24 : 1,80000</t>
  </si>
  <si>
    <t>713-05</t>
  </si>
  <si>
    <t>Izolace z minerálních vláken s AL polepem pro DN 40, tl. 40 mm, vč. montáže</t>
  </si>
  <si>
    <t>Odkaz na mn. položky pořadí 25 : 2,40000</t>
  </si>
  <si>
    <t>733111123R00</t>
  </si>
  <si>
    <t>Potrubí z trubek závitových ocelových bezešvých, běžných, nízkotlaké a středotlaké, DN 15</t>
  </si>
  <si>
    <t>RTS 20/ I</t>
  </si>
  <si>
    <t>1,8</t>
  </si>
  <si>
    <t>2,4</t>
  </si>
  <si>
    <t>733120826R00</t>
  </si>
  <si>
    <t>Demontáž potrubí z ocelových trubek hladkých přes 60,3 do D 89</t>
  </si>
  <si>
    <t>Odkaz na mn. položky pořadí 27 : 418,00000</t>
  </si>
  <si>
    <t>733120836R00</t>
  </si>
  <si>
    <t>Demontáž potrubí z ocelových trubek hladkých přes 133 do D 159</t>
  </si>
  <si>
    <t>2*190+38</t>
  </si>
  <si>
    <t>733190107R00</t>
  </si>
  <si>
    <t>Tlakové zkoušky potrubí ocelových závitových, plastových, měděných přes DN 32 do DN 40</t>
  </si>
  <si>
    <t>733190109R00</t>
  </si>
  <si>
    <t>Tlakové zkoušky potrubí ocelových závitových, plastových, měděných přes DN 50 do DN 65</t>
  </si>
  <si>
    <t>733-01</t>
  </si>
  <si>
    <t>Demontáž kluzného uložení, DN80</t>
  </si>
  <si>
    <t>139</t>
  </si>
  <si>
    <t>Demontáž kluzného uložení, do DN200</t>
  </si>
  <si>
    <t>viz výkresy vnitřních rozvodů</t>
  </si>
  <si>
    <t>Demontáž pevných bodů do DN80</t>
  </si>
  <si>
    <t>733-04</t>
  </si>
  <si>
    <t>Demontáž pevných bodů do DN200</t>
  </si>
  <si>
    <t>Ocelový oblouk 90°, DN 15, včetně montáže</t>
  </si>
  <si>
    <t>Ocelový oblouk 90°, DN 40, včetně montáže</t>
  </si>
  <si>
    <t>733-09</t>
  </si>
  <si>
    <t>Ocelový T-kus, DN 15/15, včetně montáže</t>
  </si>
  <si>
    <t>723150373R00</t>
  </si>
  <si>
    <t>Potrubí ocel. černé svařované - chráničky D 159 mm, s 4,5 mm</t>
  </si>
  <si>
    <t>Ocelová chránička pro PI zemní armatury.</t>
  </si>
  <si>
    <t>3,5+3,5</t>
  </si>
  <si>
    <t>723150375R00</t>
  </si>
  <si>
    <t>Potrubí ocel. černé svařované - chráničky D 245 mm, s 6,3 mm</t>
  </si>
  <si>
    <t>3,5</t>
  </si>
  <si>
    <t>734100812R00</t>
  </si>
  <si>
    <t>Demontáž přírubových armatur se dvěma přírubami, přes 50 do DN 100</t>
  </si>
  <si>
    <t>734100813R00</t>
  </si>
  <si>
    <t>Demontáž přírubových armatur se dvěma přírubami, přes 100 do DN 150</t>
  </si>
  <si>
    <t>Přivařovací kulový kohout, DN 15, PN25, tmax=160°C, vč. montáže</t>
  </si>
  <si>
    <t>734-04</t>
  </si>
  <si>
    <t>Přivařovací kulový kohout, DN 40, PN25, tmax=160°C, vč. montáže</t>
  </si>
  <si>
    <t>734-08</t>
  </si>
  <si>
    <t>Sestava prodloužení pro ovládání předizolované PI armatury T-klíčem v poklopu, vč. montáže</t>
  </si>
  <si>
    <t>783491113R00</t>
  </si>
  <si>
    <t>Nátěry kovových potrubí a armatur ostatní lakem asfaltovým, potrubí, do DN 150 mm, dvojnásobné</t>
  </si>
  <si>
    <t>lakem asfaltovým</t>
  </si>
  <si>
    <t>Ochrana- asfaltování ocelových chrániček pro PI zemní armatury.</t>
  </si>
  <si>
    <t>Odkaz na mn. položky pořadí 41 : 7,00000</t>
  </si>
  <si>
    <t>783491113R00-01</t>
  </si>
  <si>
    <t>Nátěr asfaltový potrubí do DN 250 mm dvojnásobný</t>
  </si>
  <si>
    <t>Odkaz na mn. položky pořadí 42 : 3,50000</t>
  </si>
  <si>
    <t>Vizuální kontrola svárů (ČSN EN ISO 17637)</t>
  </si>
  <si>
    <t>210010457RT2</t>
  </si>
  <si>
    <t>Montáž krabice plastové rozvodné, čtvercové, o rozměru 167 x 167 mm, hloubky 78 mm, s průchodkami a svorkovnicí, do prostředí se zvýšenou vlhkostí, se zapojením, včetně dodávky</t>
  </si>
  <si>
    <t>Na hmoždinky. Zhotovení otvorů pro kabely, zavíčkování. Bez svorek a zapojení.</t>
  </si>
  <si>
    <t>211220801R00</t>
  </si>
  <si>
    <t>Změření zemního odporu, vč. měřicího protokolu</t>
  </si>
  <si>
    <t>210292012R00</t>
  </si>
  <si>
    <t xml:space="preserve">Zjištění údajů zjištění izolačního stavu zemních kabelů a vedení měřícícm přístrojem jedním měřením,  ,  </t>
  </si>
  <si>
    <t>210950201R00</t>
  </si>
  <si>
    <t xml:space="preserve">Vodiče, šňůry a kabely hliníkové příplatek na zatahování kabelů do tvárnicových tras s komorami nebo do kolektorů, váha kabelu do, 0,75 kg,  </t>
  </si>
  <si>
    <t>Odkaz na mn. položky pořadí 98 : 593,50000</t>
  </si>
  <si>
    <t>220060470R00</t>
  </si>
  <si>
    <t>Provizorní zaslepení konce HDPE</t>
  </si>
  <si>
    <t>Zaslepení chráničky HDPE 32/40.</t>
  </si>
  <si>
    <t>220080803R00</t>
  </si>
  <si>
    <t>Montáž spojky Plason SPP 40x40 mm</t>
  </si>
  <si>
    <t>220621114R00</t>
  </si>
  <si>
    <t>Kabel optický volně uložený (výška do 10m)</t>
  </si>
  <si>
    <t>RTS 13/ I</t>
  </si>
  <si>
    <t>Odkaz na mn. položky pořadí 100 : 297,60000</t>
  </si>
  <si>
    <t>222171001R00</t>
  </si>
  <si>
    <t>Měření optic. kabelů transmisní metoda, 1. měř.</t>
  </si>
  <si>
    <t>222171101R00</t>
  </si>
  <si>
    <t>Vyhotovení protokolu o měření optických kabelů</t>
  </si>
  <si>
    <t>23170120R</t>
  </si>
  <si>
    <t>pěna PU; montážní, výplňová, izolační; tepelná odolnost -40 až 90 °C; přetíratelná; 0,75 l</t>
  </si>
  <si>
    <t>3457164103R</t>
  </si>
  <si>
    <t>Spojka pro chráničku opt.kabelů 05040</t>
  </si>
  <si>
    <t>3457164124R</t>
  </si>
  <si>
    <t>Koncovka pro chráničku opt.kabelů 05051, vč. montáže</t>
  </si>
  <si>
    <t>220061163R00</t>
  </si>
  <si>
    <t>Roztažení a položení trubky HDPE podél výkopu</t>
  </si>
  <si>
    <t>Odkaz na mn. položky pořadí 1 : 309,10000</t>
  </si>
  <si>
    <t>Odkaz na mn. položky pořadí 99 : 295,60000</t>
  </si>
  <si>
    <t>220061164R00</t>
  </si>
  <si>
    <t>Položení trubky HDPE do výkopu</t>
  </si>
  <si>
    <t>Odkaz na mn. položky pořadí 67 : 604,70000</t>
  </si>
  <si>
    <t>220110641R00</t>
  </si>
  <si>
    <t>Závěrečné práce ve skříni KS 1, MIS 1, BOX</t>
  </si>
  <si>
    <t>Odkaz na mn. položky pořadí 75 : 1,00000</t>
  </si>
  <si>
    <t>222085301R00</t>
  </si>
  <si>
    <t>Kalibrace trubky HDPE</t>
  </si>
  <si>
    <t>222085401R00</t>
  </si>
  <si>
    <t>Tlakování trubky HDPE</t>
  </si>
  <si>
    <t>222090001R00</t>
  </si>
  <si>
    <t>Spojka optického kabelu, vč. označení</t>
  </si>
  <si>
    <t>222170021R00</t>
  </si>
  <si>
    <t>Měření útlumu na metal.míst.sděl. kabelu</t>
  </si>
  <si>
    <t>par</t>
  </si>
  <si>
    <t>10+10+10</t>
  </si>
  <si>
    <t>222170101R00</t>
  </si>
  <si>
    <t>Vyhotovení protokolu o měření metal. míst. kabelů</t>
  </si>
  <si>
    <t>4+4</t>
  </si>
  <si>
    <t>222260311R00</t>
  </si>
  <si>
    <t>Kabel. skříň MIS do 100 párů na stěnu</t>
  </si>
  <si>
    <t xml:space="preserve"> - montáž</t>
  </si>
  <si>
    <t>Odkaz na mn. položky pořadí 101 : 1,00000</t>
  </si>
  <si>
    <t>222310903R00</t>
  </si>
  <si>
    <t>Měření opt.kabel.reflektometr.metodou, oba směry</t>
  </si>
  <si>
    <t>Odkaz na mn. položky pořadí 77 : 16,00000</t>
  </si>
  <si>
    <t>222330191R00</t>
  </si>
  <si>
    <t>Měření jednoho úseku smyčky (mezi jednotl.prvky)</t>
  </si>
  <si>
    <t>(2*4)*2</t>
  </si>
  <si>
    <t>222612222R00</t>
  </si>
  <si>
    <t>Parametrizace datového přenosu</t>
  </si>
  <si>
    <t>222619111R00</t>
  </si>
  <si>
    <t>Koordinace činností souvisejících s MaR</t>
  </si>
  <si>
    <t xml:space="preserve">hod   </t>
  </si>
  <si>
    <t>36</t>
  </si>
  <si>
    <t>222310903R00-01</t>
  </si>
  <si>
    <t>Měření metal.kabel.reflektometr.metodou, oba směry</t>
  </si>
  <si>
    <t>M22-0019</t>
  </si>
  <si>
    <t>Pomocný materiál pro montáž sdělovacího vedení</t>
  </si>
  <si>
    <t>M22-002</t>
  </si>
  <si>
    <t>Přípravné práce pro kalibraci a tlakování chráničky HDPE</t>
  </si>
  <si>
    <t>M22-004</t>
  </si>
  <si>
    <t>Napojení chráničky HDPE 32/40 na stávající chráničku HDPE v místě napojení na nový horkovod</t>
  </si>
  <si>
    <t>Odkaz na mn. položky pořadí 60 : 1,00000</t>
  </si>
  <si>
    <t>M22-006</t>
  </si>
  <si>
    <t>Plný (nepletený) měděný drát 1,5mm2, modré barvy</t>
  </si>
  <si>
    <t>Odkaz na mn. položky pořadí 85 : 4,00000</t>
  </si>
  <si>
    <t>M22-007</t>
  </si>
  <si>
    <t>Plný (nepletený) měděný drát 1,5mm2, červené barvy</t>
  </si>
  <si>
    <t>2*4*0,5</t>
  </si>
  <si>
    <t>M22-008</t>
  </si>
  <si>
    <t>Montáž monitorovacího systému</t>
  </si>
  <si>
    <t>M22-009</t>
  </si>
  <si>
    <t>Proměření signalizačního vodiče při dodávce potrubí</t>
  </si>
  <si>
    <t>M22-011</t>
  </si>
  <si>
    <t>Optobox včetně zakončení  čtyřvláknového optického kabelu SM-9/125 µm v řešeném objektu</t>
  </si>
  <si>
    <t>Dodávka včetně kompletace zařízení.</t>
  </si>
  <si>
    <t>M22-012</t>
  </si>
  <si>
    <t>Proměření signalizačního vodiče reflektometrem po montáži, vč. vyhotovení protokolu</t>
  </si>
  <si>
    <t>M22-013</t>
  </si>
  <si>
    <t>Propojení komunikace v instalační krabici</t>
  </si>
  <si>
    <t>Odkaz na mn. položky pořadí 55 : 1,00000</t>
  </si>
  <si>
    <t>M22-014</t>
  </si>
  <si>
    <t>Mikrotrubičková chránička 12/8 mm, včetně montáže a zaslepení</t>
  </si>
  <si>
    <t>125,1+57,9+62+3++49,6</t>
  </si>
  <si>
    <t>M22-015</t>
  </si>
  <si>
    <t>Kalibrace mikrotrubičky 12/8 mm</t>
  </si>
  <si>
    <t>Odkaz na mn. položky pořadí 91 : 297,60000</t>
  </si>
  <si>
    <t>M22-016</t>
  </si>
  <si>
    <t>Tlakování mikrotrubičky 12/8 mm</t>
  </si>
  <si>
    <t>M22-017</t>
  </si>
  <si>
    <t>Napojení mikrotrubičky 12/18 mm na stávající mikrotrubičku v místě napojení na nový horkovod</t>
  </si>
  <si>
    <t>M22-018</t>
  </si>
  <si>
    <t>Přípravné práce pro kalibraci a tlakování mikrotrubičky 12/8 mm</t>
  </si>
  <si>
    <t>M22-020</t>
  </si>
  <si>
    <t>Propojení sdělovacího kabelu se stávajícím pomocí spojky, v místě napojení na stávající horkovod</t>
  </si>
  <si>
    <t>M22-021</t>
  </si>
  <si>
    <t>Propojení optického kabelu se stávajícím v místě napojení na stávající horkovod</t>
  </si>
  <si>
    <t>Odkaz na mn. položky pořadí 72 : 1,00000</t>
  </si>
  <si>
    <t>M22-001</t>
  </si>
  <si>
    <t>Kabel sdělovací Cu TCEKPFLE 5x4x0,8</t>
  </si>
  <si>
    <t>120,6+6,4+57,4+61,2+60,9+57,2+6,6+121,3+3+98,9</t>
  </si>
  <si>
    <t>M22-003</t>
  </si>
  <si>
    <t>Chránička HDPE 32/40</t>
  </si>
  <si>
    <t>128,7+56,9+60,7+49,3</t>
  </si>
  <si>
    <t>M22-005</t>
  </si>
  <si>
    <t>Optický kabel SM-9/125 µm</t>
  </si>
  <si>
    <t>Kalkul</t>
  </si>
  <si>
    <t>M22-010</t>
  </si>
  <si>
    <t>Skříň MIS na omítku</t>
  </si>
  <si>
    <t xml:space="preserve"> - 100 párový rozváděč</t>
  </si>
  <si>
    <t xml:space="preserve"> - umožňuje instalaci nosníku zářezových modulů (10+1 pozice)</t>
  </si>
  <si>
    <t xml:space="preserve"> - přidržovače kabelů</t>
  </si>
  <si>
    <t xml:space="preserve"> - ranžírovací oka</t>
  </si>
  <si>
    <t xml:space="preserve"> - pryžová průchodka</t>
  </si>
  <si>
    <t xml:space="preserve"> - uzamykatelné dveře</t>
  </si>
  <si>
    <t xml:space="preserve"> - pro instalaci na zeď nebo na sloup</t>
  </si>
  <si>
    <t xml:space="preserve"> - stupeň krytí IP 54</t>
  </si>
  <si>
    <t/>
  </si>
  <si>
    <t>Vstupy a výstupy                       4× otvor o 21 mm, 10× otvor o 12 mm a 1× otvor o 32 mm</t>
  </si>
  <si>
    <t>Zemnění                                      Zemnící sloupek</t>
  </si>
  <si>
    <t>Stupeň krytí                                IP 54 dle ČSN EN 60529</t>
  </si>
  <si>
    <t>Stupeň samozhášivosti               V0 dle UL 94</t>
  </si>
  <si>
    <t>Stupeň ochrany proti nárazu      IK 10 dle ČSN EN 50102</t>
  </si>
  <si>
    <t>Barva                                          Světle šedá RAL 7035</t>
  </si>
  <si>
    <t>Materiál – rozváděč                    Plast PC/ABS</t>
  </si>
  <si>
    <t>Materiál – průchodky                  Syntetická pryž/ Elastomer</t>
  </si>
  <si>
    <t>Materiál – kovové části               Korozivzdorná ocel/FeZn</t>
  </si>
  <si>
    <t>Rozměry                                     319 × 205 × 118 mm</t>
  </si>
  <si>
    <t>Hmotnost                                    1,5 kg</t>
  </si>
  <si>
    <t>230013041R00</t>
  </si>
  <si>
    <t>Mont.předizol. potr.DN 40 mm,D 110 mm,spoj po 6 m</t>
  </si>
  <si>
    <t>Montáž předizolovaného ocelového potrubí.</t>
  </si>
  <si>
    <t>viz technická zpráva a montážní schéma</t>
  </si>
  <si>
    <t>6,7+7,1+60,7+60,8</t>
  </si>
  <si>
    <t>230013061R00</t>
  </si>
  <si>
    <t>Mont.předizol. potr.DN 65 mm,D 140 mm,spoj po 6 m</t>
  </si>
  <si>
    <t>178,6+178,8</t>
  </si>
  <si>
    <t>230014041R00</t>
  </si>
  <si>
    <t>Spojka předizolovaného potrubí DN 40/D110 mm</t>
  </si>
  <si>
    <t>Montáž spojky na předizolovaném ocelovém potrubí.</t>
  </si>
  <si>
    <t>21+4</t>
  </si>
  <si>
    <t>230014061R00</t>
  </si>
  <si>
    <t>Spojka předizolovaného potrubí DN 65/D140 mm</t>
  </si>
  <si>
    <t>46+18</t>
  </si>
  <si>
    <t>230161001R00</t>
  </si>
  <si>
    <t>Prozáření svarů Iridiem 192, 2 st. D 4-22, t 0,5-5</t>
  </si>
  <si>
    <t>viz technická zpráva, montážní schéma a vzorové zakončení horkovodní přípojky</t>
  </si>
  <si>
    <t>230161007R00</t>
  </si>
  <si>
    <t>Prozáření svarů Iridiem 192,2 st.D48-63,5,t 1- 6,5</t>
  </si>
  <si>
    <t>Odkaz na mn. položky pořadí 104 : 25,00000</t>
  </si>
  <si>
    <t>230161009R00</t>
  </si>
  <si>
    <t>Prozáření svarů Iridiem 192,2 st.D70-82,5;t 2,9-7</t>
  </si>
  <si>
    <t>viz technická zpráva, montážní schéma</t>
  </si>
  <si>
    <t>Odkaz na mn. položky pořadí 105 : 64,00000</t>
  </si>
  <si>
    <t>M23-01</t>
  </si>
  <si>
    <t>Utěsnění ocelové chráničky víkem do DN250, včetně dodávky víka a následného asfaltového nátěru</t>
  </si>
  <si>
    <t>M23-02</t>
  </si>
  <si>
    <t>Utěsnění ocelové chráničky víkem do DN150, včetně dodávky víka a následného asfaltového nátěru</t>
  </si>
  <si>
    <t>M23-06</t>
  </si>
  <si>
    <t>Montáž těsnících manžet</t>
  </si>
  <si>
    <t>Odkaz na mn. položky pořadí 121 : 2,00000</t>
  </si>
  <si>
    <t>M23-03</t>
  </si>
  <si>
    <t>Koncová manžeta pro PI potrubí DN40/110</t>
  </si>
  <si>
    <t>M23-04</t>
  </si>
  <si>
    <t>Montáž koncových manžet</t>
  </si>
  <si>
    <t>Odkaz na mn. položky pořadí 119 : 2,00000</t>
  </si>
  <si>
    <t>M23-05</t>
  </si>
  <si>
    <t>Manžeta pro utěsnění PIP DN40/110</t>
  </si>
  <si>
    <t>421473390200R</t>
  </si>
  <si>
    <t>Svářecí dieselagregát  MEZ  DG 321</t>
  </si>
  <si>
    <t>POL6_0</t>
  </si>
  <si>
    <t>460510021RT1</t>
  </si>
  <si>
    <t>Kabelový prostup z plast.trub, DN do 10,5 cm, včetně dodávky trub DN 70</t>
  </si>
  <si>
    <t>460700001R00</t>
  </si>
  <si>
    <t>Označení kabelového vedení</t>
  </si>
  <si>
    <t>460921102R00</t>
  </si>
  <si>
    <t>Zaměření a zobrazení kabel. trasy na pevný bod</t>
  </si>
  <si>
    <t>Zaměření a zobrazení kabelových tras geodetickým pracovištěm na pevný bod, zpracování výsledku měření, zhotovení knihy tras.</t>
  </si>
  <si>
    <t>2*(23+28+5+6+10)</t>
  </si>
  <si>
    <t>460961602R00</t>
  </si>
  <si>
    <t>Zpracování výsledku měření</t>
  </si>
  <si>
    <t>Odkaz na mn. položky pořadí 73 : 30,00000</t>
  </si>
  <si>
    <t>Odkaz na mn. položky pořadí 80 : 18,00000</t>
  </si>
  <si>
    <t>Odkaz na mn. položky pořadí 125 : 144,00000</t>
  </si>
  <si>
    <t>460490012R00-01</t>
  </si>
  <si>
    <t>Fólie výstražná z PVC, šířka 33 cm, ZELENÁ</t>
  </si>
  <si>
    <t>Pro PI horkovodní rozvody.</t>
  </si>
  <si>
    <t>460490012R00-02</t>
  </si>
  <si>
    <t>Fólie výstražná z PVC, šířka 33 cm, ORANŽOVÁ</t>
  </si>
  <si>
    <t>(chráničky HDPE 32/40 + křížení, souběh sdělovacích kabelů s novým PI potrubím)</t>
  </si>
  <si>
    <t>460490012R00-03</t>
  </si>
  <si>
    <t>Fólie výstražná z PVC, šířka 33 cm, ČERVENÁ</t>
  </si>
  <si>
    <t>Pro silnoproudé kabely.</t>
  </si>
  <si>
    <t>(křížení, souběh silnoproudých kabelů s novým PI potrubím)</t>
  </si>
  <si>
    <t>77,3+17,3</t>
  </si>
  <si>
    <t>460490012R00-04</t>
  </si>
  <si>
    <t>Fólie výstražná z PVC, šířka 33 cm, BÍLÁ</t>
  </si>
  <si>
    <t>Pro křížení, souběh stávajících vodovodních rozvodů s novým PI potrubím.</t>
  </si>
  <si>
    <t>102,5</t>
  </si>
  <si>
    <t>460490012R00-05</t>
  </si>
  <si>
    <t>Fólie výstražná z PVC, šířka 33 cm, ŽLUTÁ</t>
  </si>
  <si>
    <t>Pro křížení, souběh stávajících plynovodních rozvodů s novým PI potrubím.</t>
  </si>
  <si>
    <t>73,7</t>
  </si>
  <si>
    <t>904      R01</t>
  </si>
  <si>
    <t>Hzs-zkousky v ramci montaz.praci, Komplexni vyzkouseni</t>
  </si>
  <si>
    <t>Odkaz na mn. položky pořadí 140 : 50,62486</t>
  </si>
  <si>
    <t>979981104R00</t>
  </si>
  <si>
    <t>Odvoz a likvidace suti bez příměsí - kontejnerem do 9 t</t>
  </si>
  <si>
    <t>Odkaz na mn. položky pořadí 135 : 50,62486</t>
  </si>
  <si>
    <t>979990144R00</t>
  </si>
  <si>
    <t>Poplatek za skládku minerální vata, skupina 17 06 04 z Katalogu odpadů</t>
  </si>
  <si>
    <t>Odkaz na dem. hmot. položky pořadí 16 : 32,07116</t>
  </si>
  <si>
    <t>0,8</t>
  </si>
  <si>
    <t>979087391R00</t>
  </si>
  <si>
    <t xml:space="preserve">Vodorovné přemístění suti nošením k místu nakládky příplatek za každých dalších i započatých 10 m vzdálenosti suti,  </t>
  </si>
  <si>
    <t>Nakládání suti a vybouraných hmot nakládání suti a vybouraných hmot na dopravní prostředky pro vodorovné přemístění</t>
  </si>
  <si>
    <t>Odkaz na mn. položky pořadí 13 : 4,49448</t>
  </si>
  <si>
    <t>Odkaz na mn. položky pořadí 14 : 13,25922</t>
  </si>
  <si>
    <t>Odkaz na mn. položky pořadí 137 : 32,07116</t>
  </si>
  <si>
    <t>Odkaz na mn. položky pořadí 138 : 0,80000</t>
  </si>
  <si>
    <t>Mimostaveništní doprava</t>
  </si>
  <si>
    <t>ON-01</t>
  </si>
  <si>
    <t>ON-02</t>
  </si>
  <si>
    <t>Pro sdělovací kabely.</t>
  </si>
  <si>
    <t>00411 R</t>
  </si>
  <si>
    <t>Přípravné a průzkumné služby či práce</t>
  </si>
  <si>
    <t>Soubor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</si>
  <si>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</si>
  <si>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</si>
  <si>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</si>
  <si>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</si>
  <si>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</si>
  <si>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</si>
  <si>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</si>
  <si>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</si>
  <si>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</si>
  <si>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</si>
  <si>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Veškeré náklady spojené s vybudováním, provozem a odstraněním zařízení staveniště. Vybudování zpevněných ploch pro skladování</t>
  </si>
  <si>
    <t>materiálu, doprava a osazení kontejnerů pro skladování. Sejmutí ornice, hrubá úprava terénu a zpevnění ploch pro osazení objektů</t>
  </si>
  <si>
    <t>sociálního zařízení staveniště a kanceláří stavby. Doprava a osazení mobilních buněk sociálního zařízení - umývárny, toalety, šatny.</t>
  </si>
  <si>
    <t>Doprava a osazení dočasného oplocení zařízení staveniště. Doprava a osazení kanceláří stavby a technického dozoru. Doprava a osazení</t>
  </si>
  <si>
    <t>dočasného oplocení staveniště. Zřízení vnitrostaveništního rozvodu energie do 5 kV od připojení na hlavní přívod na staveništi včetně</t>
  </si>
  <si>
    <t>rozvaděčů pro připojení přenosných zásuvkových skříní, obecné osvětlení staveniště (včetně stožárů a osvětlovacích tělesj.Zřízení</t>
  </si>
  <si>
    <t>přípojky elektrické energie a vody do vzdálenosti 1 km od obvodu staveniště. Náhradní zdroj elektrické energie. Náklady na vybavení</t>
  </si>
  <si>
    <t>objektů zařízení staveniště, ostraha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</si>
  <si>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</si>
  <si>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</si>
  <si>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</si>
  <si>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</si>
  <si>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</si>
  <si>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</si>
  <si>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</si>
  <si>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</si>
  <si>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005122020R</t>
  </si>
  <si>
    <t xml:space="preserve">Silniční, železniční či kolejový provoz  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</si>
  <si>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</si>
  <si>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</si>
  <si>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</si>
  <si>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</si>
  <si>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</si>
  <si>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</si>
  <si>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</si>
  <si>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005241020R</t>
  </si>
  <si>
    <t xml:space="preserve">Geodetické zaměření skutečného provedení  </t>
  </si>
  <si>
    <t>v rozsahu i pro vložení věcných břemen</t>
  </si>
  <si>
    <t>VRN-VN-13</t>
  </si>
  <si>
    <t>Odvzdušnění soustavy včetně koordinace s uživatelem napojených staveb na otopnou soustavu</t>
  </si>
  <si>
    <t>005211010R</t>
  </si>
  <si>
    <t>Předání a převzetí staveniště</t>
  </si>
  <si>
    <t>005211020R</t>
  </si>
  <si>
    <t>Ochrana stávaj. inženýrských sítí na staveništi</t>
  </si>
  <si>
    <t>005231040R</t>
  </si>
  <si>
    <t>Provozní řády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</si>
  <si>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</si>
  <si>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</si>
  <si>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</t>
  </si>
  <si>
    <t>004111020R1</t>
  </si>
  <si>
    <t>Provozní dokumentace včetně dokladové části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</si>
  <si>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</si>
  <si>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2 01</t>
  </si>
  <si>
    <t>Zpracování technologických postupů jednotlivých prací včetně průběžné aktualizace a odsouhlasení</t>
  </si>
  <si>
    <t>2 03</t>
  </si>
  <si>
    <t>Pomocné konstrukce zajištující ochranu proti poškození objektů na inženýrských sítích, včetně veškerého příslušenstíví</t>
  </si>
  <si>
    <t>2 04</t>
  </si>
  <si>
    <t>D vystěhování a příprava řešeného prostoru k provádění stavebních úprav včetně D+M zakrytí a zabezp., stávajících konstrukcí, předmětů a prvků před znečištěním, nebo porušením v průběhu stavebních</t>
  </si>
  <si>
    <t>úprav</t>
  </si>
  <si>
    <t>2 07</t>
  </si>
  <si>
    <t>Součinnost s integrovaným záchranným systémem (IZS)</t>
  </si>
  <si>
    <t>2 10</t>
  </si>
  <si>
    <t>Zajištění pravidelného úklidu všech řešených prostor včetně navazujících komunikačních a transp., prostor</t>
  </si>
  <si>
    <t>2 12</t>
  </si>
  <si>
    <t>Zpracování plánu organizace výstavby</t>
  </si>
  <si>
    <t>2 20</t>
  </si>
  <si>
    <t>Předložení použité technologie a vzorků před konečnou montáží</t>
  </si>
  <si>
    <t>2 21</t>
  </si>
  <si>
    <t>Součinnost se správci jednotlivých inženýrských sítí a jejich dozory</t>
  </si>
  <si>
    <t>VRN-ON-06</t>
  </si>
  <si>
    <t>Pomocné konstrukce zajištující ochranu osob stavby včetně veškerého příslušenství, doplňků,, kotevních a spojovacích prvků</t>
  </si>
  <si>
    <t>VRN-ON-07</t>
  </si>
  <si>
    <t>Vymezení řešeného prostoru stavebního objektu a vymezení transportních tras stavebního materiálu</t>
  </si>
  <si>
    <t>VRN-ON-09</t>
  </si>
  <si>
    <t>Inženýrská činnost pro uvedení celého díla do užívání</t>
  </si>
  <si>
    <t>Teplo Přerov a.s.</t>
  </si>
  <si>
    <t>Blahoslavova 1499/7</t>
  </si>
  <si>
    <t>CZ25391453</t>
  </si>
  <si>
    <t>750 02</t>
  </si>
  <si>
    <t>Přerov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</si>
</sst>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0" xfId="0" applyNumberFormat="1" applyFont="1" applyBorder="1" applyAlignment="1">
      <alignment horizontal="left" vertical="top" wrapText="1"/>
    </xf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2G2LGuuNwBK7mGSXrcXMNlJk4Ye2lJvsFLFCKV8k0YoEsTFmsZCzzNds6u/05BznHmaZNEO0eMKcfpAbtgMRrQ==" saltValue="xQT4aj5rClELOA8nNDB7b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3"/>
  <sheetViews>
    <sheetView showGridLines="0" tabSelected="1" topLeftCell="B1" zoomScaleNormal="100" zoomScaleSheetLayoutView="75" workbookViewId="0">
      <selection activeCell="R14" sqref="R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C5" s="259"/>
      <c r="D5" s="260" t="s">
        <v>1456</v>
      </c>
      <c r="E5" s="265"/>
      <c r="F5" s="265"/>
      <c r="G5" s="265"/>
      <c r="H5" s="262" t="s">
        <v>40</v>
      </c>
      <c r="I5" s="260">
        <v>25391453</v>
      </c>
      <c r="J5" s="8"/>
    </row>
    <row r="6" spans="1:15" ht="15.75" customHeight="1" x14ac:dyDescent="0.2">
      <c r="A6" s="2"/>
      <c r="B6" s="28"/>
      <c r="C6" s="265"/>
      <c r="D6" s="260" t="s">
        <v>1457</v>
      </c>
      <c r="E6" s="265"/>
      <c r="F6" s="265"/>
      <c r="G6" s="265"/>
      <c r="H6" s="262" t="s">
        <v>34</v>
      </c>
      <c r="I6" s="260" t="s">
        <v>1458</v>
      </c>
      <c r="J6" s="8"/>
    </row>
    <row r="7" spans="1:15" ht="15.75" customHeight="1" x14ac:dyDescent="0.2">
      <c r="A7" s="2"/>
      <c r="B7" s="29"/>
      <c r="C7" s="266" t="s">
        <v>1459</v>
      </c>
      <c r="D7" s="261" t="s">
        <v>1460</v>
      </c>
      <c r="E7" s="263"/>
      <c r="F7" s="263"/>
      <c r="G7" s="263"/>
      <c r="H7" s="264"/>
      <c r="I7" s="26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1"/>
      <c r="E11" s="121"/>
      <c r="F11" s="121"/>
      <c r="G11" s="121"/>
      <c r="H11" s="18" t="s">
        <v>40</v>
      </c>
      <c r="I11" s="126"/>
      <c r="J11" s="8"/>
    </row>
    <row r="12" spans="1:15" ht="15.75" customHeight="1" x14ac:dyDescent="0.2">
      <c r="A12" s="2"/>
      <c r="B12" s="28"/>
      <c r="C12" s="55"/>
      <c r="D12" s="122"/>
      <c r="E12" s="122"/>
      <c r="F12" s="122"/>
      <c r="G12" s="122"/>
      <c r="H12" s="18" t="s">
        <v>34</v>
      </c>
      <c r="I12" s="126"/>
      <c r="J12" s="8"/>
    </row>
    <row r="13" spans="1:15" ht="15.75" customHeight="1" x14ac:dyDescent="0.2">
      <c r="A13" s="2"/>
      <c r="B13" s="29"/>
      <c r="C13" s="56"/>
      <c r="D13" s="125"/>
      <c r="E13" s="123"/>
      <c r="F13" s="124"/>
      <c r="G13" s="1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SUMIF(F55:F89,A16,I55:I89)+SUMIF(F55:F89,"PSU",I55:I89)</f>
        <v>0</v>
      </c>
      <c r="J16" s="85"/>
    </row>
    <row r="17" spans="1:10" ht="23.25" customHeight="1" x14ac:dyDescent="0.2">
      <c r="A17" s="19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SUMIF(F55:F89,A17,I55:I89)</f>
        <v>0</v>
      </c>
      <c r="J17" s="85"/>
    </row>
    <row r="18" spans="1:10" ht="23.25" customHeight="1" x14ac:dyDescent="0.2">
      <c r="A18" s="19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SUMIF(F55:F89,A18,I55:I89)</f>
        <v>0</v>
      </c>
      <c r="J18" s="85"/>
    </row>
    <row r="19" spans="1:10" ht="23.25" customHeight="1" x14ac:dyDescent="0.2">
      <c r="A19" s="191" t="s">
        <v>128</v>
      </c>
      <c r="B19" s="38" t="s">
        <v>27</v>
      </c>
      <c r="C19" s="62"/>
      <c r="D19" s="63"/>
      <c r="E19" s="83"/>
      <c r="F19" s="84"/>
      <c r="G19" s="83"/>
      <c r="H19" s="84"/>
      <c r="I19" s="83">
        <f>SUMIF(F55:F89,A19,I55:I89)</f>
        <v>0</v>
      </c>
      <c r="J19" s="85"/>
    </row>
    <row r="20" spans="1:10" ht="23.25" customHeight="1" x14ac:dyDescent="0.2">
      <c r="A20" s="191" t="s">
        <v>129</v>
      </c>
      <c r="B20" s="38" t="s">
        <v>28</v>
      </c>
      <c r="C20" s="62"/>
      <c r="D20" s="63"/>
      <c r="E20" s="83"/>
      <c r="F20" s="84"/>
      <c r="G20" s="83"/>
      <c r="H20" s="84"/>
      <c r="I20" s="83">
        <f>SUMIF(F55:F89,A20,I55:I89)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1" t="s">
        <v>23</v>
      </c>
      <c r="C28" s="162"/>
      <c r="D28" s="162"/>
      <c r="E28" s="163"/>
      <c r="F28" s="164"/>
      <c r="G28" s="165">
        <f>A27</f>
        <v>0</v>
      </c>
      <c r="H28" s="165"/>
      <c r="I28" s="165"/>
      <c r="J28" s="166" t="str">
        <f t="shared" si="0"/>
        <v>CZK</v>
      </c>
    </row>
    <row r="29" spans="1:10" ht="27.75" hidden="1" customHeight="1" thickBot="1" x14ac:dyDescent="0.25">
      <c r="A29" s="2"/>
      <c r="B29" s="161" t="s">
        <v>35</v>
      </c>
      <c r="C29" s="167"/>
      <c r="D29" s="167"/>
      <c r="E29" s="167"/>
      <c r="F29" s="168"/>
      <c r="G29" s="169">
        <f>ZakladDPHSni+DPHSni+ZakladDPHZakl+DPHZakl+Zaokrouhleni</f>
        <v>0</v>
      </c>
      <c r="H29" s="169"/>
      <c r="I29" s="169"/>
      <c r="J29" s="170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0" t="s">
        <v>16</v>
      </c>
      <c r="C37" s="131"/>
      <c r="D37" s="131"/>
      <c r="E37" s="131"/>
      <c r="F37" s="132"/>
      <c r="G37" s="132"/>
      <c r="H37" s="132"/>
      <c r="I37" s="132"/>
      <c r="J37" s="133"/>
    </row>
    <row r="38" spans="1:10" ht="25.5" customHeight="1" x14ac:dyDescent="0.2">
      <c r="A38" s="129" t="s">
        <v>37</v>
      </c>
      <c r="B38" s="134" t="s">
        <v>17</v>
      </c>
      <c r="C38" s="135" t="s">
        <v>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8" t="s">
        <v>1</v>
      </c>
      <c r="J38" s="139" t="s">
        <v>0</v>
      </c>
    </row>
    <row r="39" spans="1:10" ht="25.5" hidden="1" customHeight="1" x14ac:dyDescent="0.2">
      <c r="A39" s="129">
        <v>1</v>
      </c>
      <c r="B39" s="140" t="s">
        <v>45</v>
      </c>
      <c r="C39" s="141"/>
      <c r="D39" s="141"/>
      <c r="E39" s="141"/>
      <c r="F39" s="142">
        <f>'SO01 01 Pol'!AE285+'IO01 01 Pol'!AE600+'IO01 02 Pol'!AE444+'IO01 03 Pol'!AE60</f>
        <v>0</v>
      </c>
      <c r="G39" s="143">
        <f>'SO01 01 Pol'!AF285+'IO01 01 Pol'!AF600+'IO01 02 Pol'!AF444+'IO01 03 Pol'!AF60</f>
        <v>0</v>
      </c>
      <c r="H39" s="144"/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">
      <c r="A40" s="129">
        <v>2</v>
      </c>
      <c r="B40" s="147"/>
      <c r="C40" s="148" t="s">
        <v>46</v>
      </c>
      <c r="D40" s="148"/>
      <c r="E40" s="148"/>
      <c r="F40" s="149"/>
      <c r="G40" s="150"/>
      <c r="H40" s="150"/>
      <c r="I40" s="151"/>
      <c r="J40" s="152"/>
    </row>
    <row r="41" spans="1:10" ht="25.5" customHeight="1" x14ac:dyDescent="0.2">
      <c r="A41" s="129">
        <v>2</v>
      </c>
      <c r="B41" s="147" t="s">
        <v>47</v>
      </c>
      <c r="C41" s="148" t="s">
        <v>48</v>
      </c>
      <c r="D41" s="148"/>
      <c r="E41" s="148"/>
      <c r="F41" s="149">
        <f>'SO01 01 Pol'!AE285</f>
        <v>0</v>
      </c>
      <c r="G41" s="150">
        <f>'SO01 01 Pol'!AF285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29">
        <v>3</v>
      </c>
      <c r="B42" s="153" t="s">
        <v>49</v>
      </c>
      <c r="C42" s="141" t="s">
        <v>50</v>
      </c>
      <c r="D42" s="141"/>
      <c r="E42" s="141"/>
      <c r="F42" s="154">
        <f>'SO01 01 Pol'!AE285</f>
        <v>0</v>
      </c>
      <c r="G42" s="144">
        <f>'SO01 01 Pol'!AF285</f>
        <v>0</v>
      </c>
      <c r="H42" s="144"/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">
      <c r="A43" s="129">
        <v>2</v>
      </c>
      <c r="B43" s="147"/>
      <c r="C43" s="148" t="s">
        <v>51</v>
      </c>
      <c r="D43" s="148"/>
      <c r="E43" s="148"/>
      <c r="F43" s="149"/>
      <c r="G43" s="150"/>
      <c r="H43" s="150"/>
      <c r="I43" s="151"/>
      <c r="J43" s="152"/>
    </row>
    <row r="44" spans="1:10" ht="25.5" customHeight="1" x14ac:dyDescent="0.2">
      <c r="A44" s="129">
        <v>2</v>
      </c>
      <c r="B44" s="147" t="s">
        <v>52</v>
      </c>
      <c r="C44" s="148" t="s">
        <v>53</v>
      </c>
      <c r="D44" s="148"/>
      <c r="E44" s="148"/>
      <c r="F44" s="149">
        <f>'IO01 01 Pol'!AE600+'IO01 02 Pol'!AE444+'IO01 03 Pol'!AE60</f>
        <v>0</v>
      </c>
      <c r="G44" s="150">
        <f>'IO01 01 Pol'!AF600+'IO01 02 Pol'!AF444+'IO01 03 Pol'!AF60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29">
        <v>3</v>
      </c>
      <c r="B45" s="153" t="s">
        <v>49</v>
      </c>
      <c r="C45" s="141" t="s">
        <v>54</v>
      </c>
      <c r="D45" s="141"/>
      <c r="E45" s="141"/>
      <c r="F45" s="154">
        <f>'IO01 01 Pol'!AE600</f>
        <v>0</v>
      </c>
      <c r="G45" s="144">
        <f>'IO01 01 Pol'!AF600</f>
        <v>0</v>
      </c>
      <c r="H45" s="144"/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">
      <c r="A46" s="129">
        <v>3</v>
      </c>
      <c r="B46" s="153" t="s">
        <v>55</v>
      </c>
      <c r="C46" s="141" t="s">
        <v>50</v>
      </c>
      <c r="D46" s="141"/>
      <c r="E46" s="141"/>
      <c r="F46" s="154">
        <f>'IO01 02 Pol'!AE444</f>
        <v>0</v>
      </c>
      <c r="G46" s="144">
        <f>'IO01 02 Pol'!AF444</f>
        <v>0</v>
      </c>
      <c r="H46" s="144"/>
      <c r="I46" s="145">
        <f>F46+G46+H46</f>
        <v>0</v>
      </c>
      <c r="J46" s="146" t="str">
        <f>IF(CenaCelkemVypocet=0,"",I46/CenaCelkemVypocet*100)</f>
        <v/>
      </c>
    </row>
    <row r="47" spans="1:10" ht="25.5" customHeight="1" x14ac:dyDescent="0.2">
      <c r="A47" s="129">
        <v>3</v>
      </c>
      <c r="B47" s="153" t="s">
        <v>56</v>
      </c>
      <c r="C47" s="141" t="s">
        <v>57</v>
      </c>
      <c r="D47" s="141"/>
      <c r="E47" s="141"/>
      <c r="F47" s="154">
        <f>'IO01 03 Pol'!AE60</f>
        <v>0</v>
      </c>
      <c r="G47" s="144">
        <f>'IO01 03 Pol'!AF60</f>
        <v>0</v>
      </c>
      <c r="H47" s="144"/>
      <c r="I47" s="145">
        <f>F47+G47+H47</f>
        <v>0</v>
      </c>
      <c r="J47" s="146" t="str">
        <f>IF(CenaCelkemVypocet=0,"",I47/CenaCelkemVypocet*100)</f>
        <v/>
      </c>
    </row>
    <row r="48" spans="1:10" ht="25.5" customHeight="1" x14ac:dyDescent="0.2">
      <c r="A48" s="129"/>
      <c r="B48" s="155" t="s">
        <v>58</v>
      </c>
      <c r="C48" s="156"/>
      <c r="D48" s="156"/>
      <c r="E48" s="156"/>
      <c r="F48" s="157">
        <f>SUMIF(A39:A47,"=1",F39:F47)</f>
        <v>0</v>
      </c>
      <c r="G48" s="158">
        <f>SUMIF(A39:A47,"=1",G39:G47)</f>
        <v>0</v>
      </c>
      <c r="H48" s="158">
        <f>SUMIF(A39:A47,"=1",H39:H47)</f>
        <v>0</v>
      </c>
      <c r="I48" s="159">
        <f>SUMIF(A39:A47,"=1",I39:I47)</f>
        <v>0</v>
      </c>
      <c r="J48" s="160">
        <f>SUMIF(A39:A47,"=1",J39:J47)</f>
        <v>0</v>
      </c>
    </row>
    <row r="52" spans="1:10" ht="15.75" x14ac:dyDescent="0.25">
      <c r="B52" s="171" t="s">
        <v>60</v>
      </c>
    </row>
    <row r="54" spans="1:10" ht="25.5" customHeight="1" x14ac:dyDescent="0.2">
      <c r="A54" s="173"/>
      <c r="B54" s="176" t="s">
        <v>17</v>
      </c>
      <c r="C54" s="176" t="s">
        <v>5</v>
      </c>
      <c r="D54" s="177"/>
      <c r="E54" s="177"/>
      <c r="F54" s="178" t="s">
        <v>61</v>
      </c>
      <c r="G54" s="178"/>
      <c r="H54" s="178"/>
      <c r="I54" s="178" t="s">
        <v>29</v>
      </c>
      <c r="J54" s="178" t="s">
        <v>0</v>
      </c>
    </row>
    <row r="55" spans="1:10" ht="36.75" customHeight="1" x14ac:dyDescent="0.2">
      <c r="A55" s="174"/>
      <c r="B55" s="179" t="s">
        <v>62</v>
      </c>
      <c r="C55" s="180" t="s">
        <v>63</v>
      </c>
      <c r="D55" s="181"/>
      <c r="E55" s="181"/>
      <c r="F55" s="187" t="s">
        <v>24</v>
      </c>
      <c r="G55" s="188"/>
      <c r="H55" s="188"/>
      <c r="I55" s="188">
        <f>'IO01 01 Pol'!G8</f>
        <v>0</v>
      </c>
      <c r="J55" s="185" t="str">
        <f>IF(I90=0,"",I55/I90*100)</f>
        <v/>
      </c>
    </row>
    <row r="56" spans="1:10" ht="36.75" customHeight="1" x14ac:dyDescent="0.2">
      <c r="A56" s="174"/>
      <c r="B56" s="179" t="s">
        <v>64</v>
      </c>
      <c r="C56" s="180" t="s">
        <v>65</v>
      </c>
      <c r="D56" s="181"/>
      <c r="E56" s="181"/>
      <c r="F56" s="187" t="s">
        <v>24</v>
      </c>
      <c r="G56" s="188"/>
      <c r="H56" s="188"/>
      <c r="I56" s="188">
        <f>'IO01 01 Pol'!G236</f>
        <v>0</v>
      </c>
      <c r="J56" s="185" t="str">
        <f>IF(I90=0,"",I56/I90*100)</f>
        <v/>
      </c>
    </row>
    <row r="57" spans="1:10" ht="36.75" customHeight="1" x14ac:dyDescent="0.2">
      <c r="A57" s="174"/>
      <c r="B57" s="179" t="s">
        <v>66</v>
      </c>
      <c r="C57" s="180" t="s">
        <v>67</v>
      </c>
      <c r="D57" s="181"/>
      <c r="E57" s="181"/>
      <c r="F57" s="187" t="s">
        <v>24</v>
      </c>
      <c r="G57" s="188"/>
      <c r="H57" s="188"/>
      <c r="I57" s="188">
        <f>'IO01 01 Pol'!G331</f>
        <v>0</v>
      </c>
      <c r="J57" s="185" t="str">
        <f>IF(I90=0,"",I57/I90*100)</f>
        <v/>
      </c>
    </row>
    <row r="58" spans="1:10" ht="36.75" customHeight="1" x14ac:dyDescent="0.2">
      <c r="A58" s="174"/>
      <c r="B58" s="179" t="s">
        <v>68</v>
      </c>
      <c r="C58" s="180" t="s">
        <v>69</v>
      </c>
      <c r="D58" s="181"/>
      <c r="E58" s="181"/>
      <c r="F58" s="187" t="s">
        <v>24</v>
      </c>
      <c r="G58" s="188"/>
      <c r="H58" s="188"/>
      <c r="I58" s="188">
        <f>'IO01 02 Pol'!G8</f>
        <v>0</v>
      </c>
      <c r="J58" s="185" t="str">
        <f>IF(I90=0,"",I58/I90*100)</f>
        <v/>
      </c>
    </row>
    <row r="59" spans="1:10" ht="36.75" customHeight="1" x14ac:dyDescent="0.2">
      <c r="A59" s="174"/>
      <c r="B59" s="179" t="s">
        <v>70</v>
      </c>
      <c r="C59" s="180" t="s">
        <v>71</v>
      </c>
      <c r="D59" s="181"/>
      <c r="E59" s="181"/>
      <c r="F59" s="187" t="s">
        <v>24</v>
      </c>
      <c r="G59" s="188"/>
      <c r="H59" s="188"/>
      <c r="I59" s="188">
        <f>'IO01 01 Pol'!G352</f>
        <v>0</v>
      </c>
      <c r="J59" s="185" t="str">
        <f>IF(I90=0,"",I59/I90*100)</f>
        <v/>
      </c>
    </row>
    <row r="60" spans="1:10" ht="36.75" customHeight="1" x14ac:dyDescent="0.2">
      <c r="A60" s="174"/>
      <c r="B60" s="179" t="s">
        <v>72</v>
      </c>
      <c r="C60" s="180" t="s">
        <v>73</v>
      </c>
      <c r="D60" s="181"/>
      <c r="E60" s="181"/>
      <c r="F60" s="187" t="s">
        <v>24</v>
      </c>
      <c r="G60" s="188"/>
      <c r="H60" s="188"/>
      <c r="I60" s="188">
        <f>'IO01 01 Pol'!G403</f>
        <v>0</v>
      </c>
      <c r="J60" s="185" t="str">
        <f>IF(I90=0,"",I60/I90*100)</f>
        <v/>
      </c>
    </row>
    <row r="61" spans="1:10" ht="36.75" customHeight="1" x14ac:dyDescent="0.2">
      <c r="A61" s="174"/>
      <c r="B61" s="179" t="s">
        <v>74</v>
      </c>
      <c r="C61" s="180" t="s">
        <v>75</v>
      </c>
      <c r="D61" s="181"/>
      <c r="E61" s="181"/>
      <c r="F61" s="187" t="s">
        <v>24</v>
      </c>
      <c r="G61" s="188"/>
      <c r="H61" s="188"/>
      <c r="I61" s="188">
        <f>'SO01 01 Pol'!G8</f>
        <v>0</v>
      </c>
      <c r="J61" s="185" t="str">
        <f>IF(I90=0,"",I61/I90*100)</f>
        <v/>
      </c>
    </row>
    <row r="62" spans="1:10" ht="36.75" customHeight="1" x14ac:dyDescent="0.2">
      <c r="A62" s="174"/>
      <c r="B62" s="179" t="s">
        <v>76</v>
      </c>
      <c r="C62" s="180" t="s">
        <v>77</v>
      </c>
      <c r="D62" s="181"/>
      <c r="E62" s="181"/>
      <c r="F62" s="187" t="s">
        <v>24</v>
      </c>
      <c r="G62" s="188"/>
      <c r="H62" s="188"/>
      <c r="I62" s="188">
        <f>'IO01 01 Pol'!G411+'IO01 02 Pol'!G14</f>
        <v>0</v>
      </c>
      <c r="J62" s="185" t="str">
        <f>IF(I90=0,"",I62/I90*100)</f>
        <v/>
      </c>
    </row>
    <row r="63" spans="1:10" ht="36.75" customHeight="1" x14ac:dyDescent="0.2">
      <c r="A63" s="174"/>
      <c r="B63" s="179" t="s">
        <v>78</v>
      </c>
      <c r="C63" s="180" t="s">
        <v>79</v>
      </c>
      <c r="D63" s="181"/>
      <c r="E63" s="181"/>
      <c r="F63" s="187" t="s">
        <v>24</v>
      </c>
      <c r="G63" s="188"/>
      <c r="H63" s="188"/>
      <c r="I63" s="188">
        <f>'IO01 02 Pol'!G18</f>
        <v>0</v>
      </c>
      <c r="J63" s="185" t="str">
        <f>IF(I90=0,"",I63/I90*100)</f>
        <v/>
      </c>
    </row>
    <row r="64" spans="1:10" ht="36.75" customHeight="1" x14ac:dyDescent="0.2">
      <c r="A64" s="174"/>
      <c r="B64" s="179" t="s">
        <v>80</v>
      </c>
      <c r="C64" s="180" t="s">
        <v>81</v>
      </c>
      <c r="D64" s="181"/>
      <c r="E64" s="181"/>
      <c r="F64" s="187" t="s">
        <v>24</v>
      </c>
      <c r="G64" s="188"/>
      <c r="H64" s="188"/>
      <c r="I64" s="188">
        <f>'IO01 01 Pol'!G417+'IO01 02 Pol'!G40</f>
        <v>0</v>
      </c>
      <c r="J64" s="185" t="str">
        <f>IF(I90=0,"",I64/I90*100)</f>
        <v/>
      </c>
    </row>
    <row r="65" spans="1:10" ht="36.75" customHeight="1" x14ac:dyDescent="0.2">
      <c r="A65" s="174"/>
      <c r="B65" s="179" t="s">
        <v>82</v>
      </c>
      <c r="C65" s="180" t="s">
        <v>83</v>
      </c>
      <c r="D65" s="181"/>
      <c r="E65" s="181"/>
      <c r="F65" s="187" t="s">
        <v>24</v>
      </c>
      <c r="G65" s="188"/>
      <c r="H65" s="188"/>
      <c r="I65" s="188">
        <f>'IO01 01 Pol'!G458</f>
        <v>0</v>
      </c>
      <c r="J65" s="185" t="str">
        <f>IF(I90=0,"",I65/I90*100)</f>
        <v/>
      </c>
    </row>
    <row r="66" spans="1:10" ht="36.75" customHeight="1" x14ac:dyDescent="0.2">
      <c r="A66" s="174"/>
      <c r="B66" s="179" t="s">
        <v>84</v>
      </c>
      <c r="C66" s="180" t="s">
        <v>85</v>
      </c>
      <c r="D66" s="181"/>
      <c r="E66" s="181"/>
      <c r="F66" s="187" t="s">
        <v>24</v>
      </c>
      <c r="G66" s="188"/>
      <c r="H66" s="188"/>
      <c r="I66" s="188">
        <f>'SO01 01 Pol'!G11+'IO01 02 Pol'!G46</f>
        <v>0</v>
      </c>
      <c r="J66" s="185" t="str">
        <f>IF(I90=0,"",I66/I90*100)</f>
        <v/>
      </c>
    </row>
    <row r="67" spans="1:10" ht="36.75" customHeight="1" x14ac:dyDescent="0.2">
      <c r="A67" s="174"/>
      <c r="B67" s="179" t="s">
        <v>86</v>
      </c>
      <c r="C67" s="180" t="s">
        <v>87</v>
      </c>
      <c r="D67" s="181"/>
      <c r="E67" s="181"/>
      <c r="F67" s="187" t="s">
        <v>24</v>
      </c>
      <c r="G67" s="188"/>
      <c r="H67" s="188"/>
      <c r="I67" s="188">
        <f>'IO01 01 Pol'!G463</f>
        <v>0</v>
      </c>
      <c r="J67" s="185" t="str">
        <f>IF(I90=0,"",I67/I90*100)</f>
        <v/>
      </c>
    </row>
    <row r="68" spans="1:10" ht="36.75" customHeight="1" x14ac:dyDescent="0.2">
      <c r="A68" s="174"/>
      <c r="B68" s="179" t="s">
        <v>88</v>
      </c>
      <c r="C68" s="180" t="s">
        <v>89</v>
      </c>
      <c r="D68" s="181"/>
      <c r="E68" s="181"/>
      <c r="F68" s="187" t="s">
        <v>24</v>
      </c>
      <c r="G68" s="188"/>
      <c r="H68" s="188"/>
      <c r="I68" s="188">
        <f>'IO01 02 Pol'!G50</f>
        <v>0</v>
      </c>
      <c r="J68" s="185" t="str">
        <f>IF(I90=0,"",I68/I90*100)</f>
        <v/>
      </c>
    </row>
    <row r="69" spans="1:10" ht="36.75" customHeight="1" x14ac:dyDescent="0.2">
      <c r="A69" s="174"/>
      <c r="B69" s="179" t="s">
        <v>90</v>
      </c>
      <c r="C69" s="180" t="s">
        <v>91</v>
      </c>
      <c r="D69" s="181"/>
      <c r="E69" s="181"/>
      <c r="F69" s="187" t="s">
        <v>24</v>
      </c>
      <c r="G69" s="188"/>
      <c r="H69" s="188"/>
      <c r="I69" s="188">
        <f>'IO01 01 Pol'!G491</f>
        <v>0</v>
      </c>
      <c r="J69" s="185" t="str">
        <f>IF(I90=0,"",I69/I90*100)</f>
        <v/>
      </c>
    </row>
    <row r="70" spans="1:10" ht="36.75" customHeight="1" x14ac:dyDescent="0.2">
      <c r="A70" s="174"/>
      <c r="B70" s="179" t="s">
        <v>92</v>
      </c>
      <c r="C70" s="180" t="s">
        <v>93</v>
      </c>
      <c r="D70" s="181"/>
      <c r="E70" s="181"/>
      <c r="F70" s="187" t="s">
        <v>24</v>
      </c>
      <c r="G70" s="188"/>
      <c r="H70" s="188"/>
      <c r="I70" s="188">
        <f>'IO01 01 Pol'!G497+'IO01 02 Pol'!G63</f>
        <v>0</v>
      </c>
      <c r="J70" s="185" t="str">
        <f>IF(I90=0,"",I70/I90*100)</f>
        <v/>
      </c>
    </row>
    <row r="71" spans="1:10" ht="36.75" customHeight="1" x14ac:dyDescent="0.2">
      <c r="A71" s="174"/>
      <c r="B71" s="179" t="s">
        <v>94</v>
      </c>
      <c r="C71" s="180" t="s">
        <v>95</v>
      </c>
      <c r="D71" s="181"/>
      <c r="E71" s="181"/>
      <c r="F71" s="187" t="s">
        <v>25</v>
      </c>
      <c r="G71" s="188"/>
      <c r="H71" s="188"/>
      <c r="I71" s="188">
        <f>'IO01 01 Pol'!G520</f>
        <v>0</v>
      </c>
      <c r="J71" s="185" t="str">
        <f>IF(I90=0,"",I71/I90*100)</f>
        <v/>
      </c>
    </row>
    <row r="72" spans="1:10" ht="36.75" customHeight="1" x14ac:dyDescent="0.2">
      <c r="A72" s="174"/>
      <c r="B72" s="179" t="s">
        <v>96</v>
      </c>
      <c r="C72" s="180" t="s">
        <v>97</v>
      </c>
      <c r="D72" s="181"/>
      <c r="E72" s="181"/>
      <c r="F72" s="187" t="s">
        <v>25</v>
      </c>
      <c r="G72" s="188"/>
      <c r="H72" s="188"/>
      <c r="I72" s="188">
        <f>'SO01 01 Pol'!G14+'IO01 02 Pol'!G69</f>
        <v>0</v>
      </c>
      <c r="J72" s="185" t="str">
        <f>IF(I90=0,"",I72/I90*100)</f>
        <v/>
      </c>
    </row>
    <row r="73" spans="1:10" ht="36.75" customHeight="1" x14ac:dyDescent="0.2">
      <c r="A73" s="174"/>
      <c r="B73" s="179" t="s">
        <v>98</v>
      </c>
      <c r="C73" s="180" t="s">
        <v>99</v>
      </c>
      <c r="D73" s="181"/>
      <c r="E73" s="181"/>
      <c r="F73" s="187" t="s">
        <v>25</v>
      </c>
      <c r="G73" s="188"/>
      <c r="H73" s="188"/>
      <c r="I73" s="188">
        <f>'SO01 01 Pol'!G28</f>
        <v>0</v>
      </c>
      <c r="J73" s="185" t="str">
        <f>IF(I90=0,"",I73/I90*100)</f>
        <v/>
      </c>
    </row>
    <row r="74" spans="1:10" ht="36.75" customHeight="1" x14ac:dyDescent="0.2">
      <c r="A74" s="174"/>
      <c r="B74" s="179" t="s">
        <v>100</v>
      </c>
      <c r="C74" s="180" t="s">
        <v>101</v>
      </c>
      <c r="D74" s="181"/>
      <c r="E74" s="181"/>
      <c r="F74" s="187" t="s">
        <v>25</v>
      </c>
      <c r="G74" s="188"/>
      <c r="H74" s="188"/>
      <c r="I74" s="188">
        <f>'SO01 01 Pol'!G40</f>
        <v>0</v>
      </c>
      <c r="J74" s="185" t="str">
        <f>IF(I90=0,"",I74/I90*100)</f>
        <v/>
      </c>
    </row>
    <row r="75" spans="1:10" ht="36.75" customHeight="1" x14ac:dyDescent="0.2">
      <c r="A75" s="174"/>
      <c r="B75" s="179" t="s">
        <v>102</v>
      </c>
      <c r="C75" s="180" t="s">
        <v>103</v>
      </c>
      <c r="D75" s="181"/>
      <c r="E75" s="181"/>
      <c r="F75" s="187" t="s">
        <v>25</v>
      </c>
      <c r="G75" s="188"/>
      <c r="H75" s="188"/>
      <c r="I75" s="188">
        <f>'SO01 01 Pol'!G77</f>
        <v>0</v>
      </c>
      <c r="J75" s="185" t="str">
        <f>IF(I90=0,"",I75/I90*100)</f>
        <v/>
      </c>
    </row>
    <row r="76" spans="1:10" ht="36.75" customHeight="1" x14ac:dyDescent="0.2">
      <c r="A76" s="174"/>
      <c r="B76" s="179" t="s">
        <v>104</v>
      </c>
      <c r="C76" s="180" t="s">
        <v>105</v>
      </c>
      <c r="D76" s="181"/>
      <c r="E76" s="181"/>
      <c r="F76" s="187" t="s">
        <v>25</v>
      </c>
      <c r="G76" s="188"/>
      <c r="H76" s="188"/>
      <c r="I76" s="188">
        <f>'SO01 01 Pol'!G85+'IO01 01 Pol'!G537+'IO01 02 Pol'!G83</f>
        <v>0</v>
      </c>
      <c r="J76" s="185" t="str">
        <f>IF(I90=0,"",I76/I90*100)</f>
        <v/>
      </c>
    </row>
    <row r="77" spans="1:10" ht="36.75" customHeight="1" x14ac:dyDescent="0.2">
      <c r="A77" s="174"/>
      <c r="B77" s="179" t="s">
        <v>106</v>
      </c>
      <c r="C77" s="180" t="s">
        <v>107</v>
      </c>
      <c r="D77" s="181"/>
      <c r="E77" s="181"/>
      <c r="F77" s="187" t="s">
        <v>25</v>
      </c>
      <c r="G77" s="188"/>
      <c r="H77" s="188"/>
      <c r="I77" s="188">
        <f>'SO01 01 Pol'!G114+'IO01 02 Pol'!G88</f>
        <v>0</v>
      </c>
      <c r="J77" s="185" t="str">
        <f>IF(I90=0,"",I77/I90*100)</f>
        <v/>
      </c>
    </row>
    <row r="78" spans="1:10" ht="36.75" customHeight="1" x14ac:dyDescent="0.2">
      <c r="A78" s="174"/>
      <c r="B78" s="179" t="s">
        <v>108</v>
      </c>
      <c r="C78" s="180" t="s">
        <v>109</v>
      </c>
      <c r="D78" s="181"/>
      <c r="E78" s="181"/>
      <c r="F78" s="187" t="s">
        <v>25</v>
      </c>
      <c r="G78" s="188"/>
      <c r="H78" s="188"/>
      <c r="I78" s="188">
        <f>'SO01 01 Pol'!G157+'IO01 02 Pol'!G130</f>
        <v>0</v>
      </c>
      <c r="J78" s="185" t="str">
        <f>IF(I90=0,"",I78/I90*100)</f>
        <v/>
      </c>
    </row>
    <row r="79" spans="1:10" ht="36.75" customHeight="1" x14ac:dyDescent="0.2">
      <c r="A79" s="174"/>
      <c r="B79" s="179" t="s">
        <v>110</v>
      </c>
      <c r="C79" s="180" t="s">
        <v>111</v>
      </c>
      <c r="D79" s="181"/>
      <c r="E79" s="181"/>
      <c r="F79" s="187" t="s">
        <v>25</v>
      </c>
      <c r="G79" s="188"/>
      <c r="H79" s="188"/>
      <c r="I79" s="188">
        <f>'SO01 01 Pol'!G212+'IO01 02 Pol'!G152</f>
        <v>0</v>
      </c>
      <c r="J79" s="185" t="str">
        <f>IF(I90=0,"",I79/I90*100)</f>
        <v/>
      </c>
    </row>
    <row r="80" spans="1:10" ht="36.75" customHeight="1" x14ac:dyDescent="0.2">
      <c r="A80" s="174"/>
      <c r="B80" s="179" t="s">
        <v>112</v>
      </c>
      <c r="C80" s="180" t="s">
        <v>113</v>
      </c>
      <c r="D80" s="181"/>
      <c r="E80" s="181"/>
      <c r="F80" s="187" t="s">
        <v>25</v>
      </c>
      <c r="G80" s="188"/>
      <c r="H80" s="188"/>
      <c r="I80" s="188">
        <f>'SO01 01 Pol'!G217+'IO01 02 Pol'!G165</f>
        <v>0</v>
      </c>
      <c r="J80" s="185" t="str">
        <f>IF(I90=0,"",I80/I90*100)</f>
        <v/>
      </c>
    </row>
    <row r="81" spans="1:10" ht="36.75" customHeight="1" x14ac:dyDescent="0.2">
      <c r="A81" s="174"/>
      <c r="B81" s="179" t="s">
        <v>114</v>
      </c>
      <c r="C81" s="180" t="s">
        <v>115</v>
      </c>
      <c r="D81" s="181"/>
      <c r="E81" s="181"/>
      <c r="F81" s="187" t="s">
        <v>26</v>
      </c>
      <c r="G81" s="188"/>
      <c r="H81" s="188"/>
      <c r="I81" s="188">
        <f>'IO01 02 Pol'!G170</f>
        <v>0</v>
      </c>
      <c r="J81" s="185" t="str">
        <f>IF(I90=0,"",I81/I90*100)</f>
        <v/>
      </c>
    </row>
    <row r="82" spans="1:10" ht="36.75" customHeight="1" x14ac:dyDescent="0.2">
      <c r="A82" s="174"/>
      <c r="B82" s="179" t="s">
        <v>116</v>
      </c>
      <c r="C82" s="180" t="s">
        <v>117</v>
      </c>
      <c r="D82" s="181"/>
      <c r="E82" s="181"/>
      <c r="F82" s="187" t="s">
        <v>26</v>
      </c>
      <c r="G82" s="188"/>
      <c r="H82" s="188"/>
      <c r="I82" s="188">
        <f>'IO01 02 Pol'!G191</f>
        <v>0</v>
      </c>
      <c r="J82" s="185" t="str">
        <f>IF(I90=0,"",I82/I90*100)</f>
        <v/>
      </c>
    </row>
    <row r="83" spans="1:10" ht="36.75" customHeight="1" x14ac:dyDescent="0.2">
      <c r="A83" s="174"/>
      <c r="B83" s="179" t="s">
        <v>118</v>
      </c>
      <c r="C83" s="180" t="s">
        <v>119</v>
      </c>
      <c r="D83" s="181"/>
      <c r="E83" s="181"/>
      <c r="F83" s="187" t="s">
        <v>26</v>
      </c>
      <c r="G83" s="188"/>
      <c r="H83" s="188"/>
      <c r="I83" s="188">
        <f>'IO01 01 Pol'!G540+'IO01 02 Pol'!G198</f>
        <v>0</v>
      </c>
      <c r="J83" s="185" t="str">
        <f>IF(I90=0,"",I83/I90*100)</f>
        <v/>
      </c>
    </row>
    <row r="84" spans="1:10" ht="36.75" customHeight="1" x14ac:dyDescent="0.2">
      <c r="A84" s="174"/>
      <c r="B84" s="179" t="s">
        <v>120</v>
      </c>
      <c r="C84" s="180" t="s">
        <v>121</v>
      </c>
      <c r="D84" s="181"/>
      <c r="E84" s="181"/>
      <c r="F84" s="187" t="s">
        <v>26</v>
      </c>
      <c r="G84" s="188"/>
      <c r="H84" s="188"/>
      <c r="I84" s="188">
        <f>'SO01 01 Pol'!G234+'IO01 02 Pol'!G301</f>
        <v>0</v>
      </c>
      <c r="J84" s="185" t="str">
        <f>IF(I90=0,"",I84/I90*100)</f>
        <v/>
      </c>
    </row>
    <row r="85" spans="1:10" ht="36.75" customHeight="1" x14ac:dyDescent="0.2">
      <c r="A85" s="174"/>
      <c r="B85" s="179" t="s">
        <v>122</v>
      </c>
      <c r="C85" s="180" t="s">
        <v>123</v>
      </c>
      <c r="D85" s="181"/>
      <c r="E85" s="181"/>
      <c r="F85" s="187" t="s">
        <v>26</v>
      </c>
      <c r="G85" s="188"/>
      <c r="H85" s="188"/>
      <c r="I85" s="188">
        <f>'IO01 01 Pol'!G547+'IO01 02 Pol'!G368</f>
        <v>0</v>
      </c>
      <c r="J85" s="185" t="str">
        <f>IF(I90=0,"",I85/I90*100)</f>
        <v/>
      </c>
    </row>
    <row r="86" spans="1:10" ht="36.75" customHeight="1" x14ac:dyDescent="0.2">
      <c r="A86" s="174"/>
      <c r="B86" s="179" t="s">
        <v>124</v>
      </c>
      <c r="C86" s="180" t="s">
        <v>125</v>
      </c>
      <c r="D86" s="181"/>
      <c r="E86" s="181"/>
      <c r="F86" s="187" t="s">
        <v>26</v>
      </c>
      <c r="G86" s="188"/>
      <c r="H86" s="188"/>
      <c r="I86" s="188">
        <f>'IO01 02 Pol'!G400</f>
        <v>0</v>
      </c>
      <c r="J86" s="185" t="str">
        <f>IF(I90=0,"",I86/I90*100)</f>
        <v/>
      </c>
    </row>
    <row r="87" spans="1:10" ht="36.75" customHeight="1" x14ac:dyDescent="0.2">
      <c r="A87" s="174"/>
      <c r="B87" s="179" t="s">
        <v>126</v>
      </c>
      <c r="C87" s="180" t="s">
        <v>89</v>
      </c>
      <c r="D87" s="181"/>
      <c r="E87" s="181"/>
      <c r="F87" s="187" t="s">
        <v>127</v>
      </c>
      <c r="G87" s="188"/>
      <c r="H87" s="188"/>
      <c r="I87" s="188">
        <f>'SO01 01 Pol'!G257+'IO01 01 Pol'!G551+'IO01 02 Pol'!G403</f>
        <v>0</v>
      </c>
      <c r="J87" s="185" t="str">
        <f>IF(I90=0,"",I87/I90*100)</f>
        <v/>
      </c>
    </row>
    <row r="88" spans="1:10" ht="36.75" customHeight="1" x14ac:dyDescent="0.2">
      <c r="A88" s="174"/>
      <c r="B88" s="179" t="s">
        <v>128</v>
      </c>
      <c r="C88" s="180" t="s">
        <v>27</v>
      </c>
      <c r="D88" s="181"/>
      <c r="E88" s="181"/>
      <c r="F88" s="187" t="s">
        <v>128</v>
      </c>
      <c r="G88" s="188"/>
      <c r="H88" s="188"/>
      <c r="I88" s="188">
        <f>'IO01 02 Pol'!G428+'IO01 03 Pol'!G8</f>
        <v>0</v>
      </c>
      <c r="J88" s="185" t="str">
        <f>IF(I90=0,"",I88/I90*100)</f>
        <v/>
      </c>
    </row>
    <row r="89" spans="1:10" ht="36.75" customHeight="1" x14ac:dyDescent="0.2">
      <c r="A89" s="174"/>
      <c r="B89" s="179" t="s">
        <v>129</v>
      </c>
      <c r="C89" s="180" t="s">
        <v>28</v>
      </c>
      <c r="D89" s="181"/>
      <c r="E89" s="181"/>
      <c r="F89" s="187" t="s">
        <v>129</v>
      </c>
      <c r="G89" s="188"/>
      <c r="H89" s="188"/>
      <c r="I89" s="188">
        <f>'SO01 01 Pol'!G272+'IO01 02 Pol'!G437+'IO01 03 Pol'!G39</f>
        <v>0</v>
      </c>
      <c r="J89" s="185" t="str">
        <f>IF(I90=0,"",I89/I90*100)</f>
        <v/>
      </c>
    </row>
    <row r="90" spans="1:10" ht="25.5" customHeight="1" x14ac:dyDescent="0.2">
      <c r="A90" s="175"/>
      <c r="B90" s="182" t="s">
        <v>1</v>
      </c>
      <c r="C90" s="183"/>
      <c r="D90" s="184"/>
      <c r="E90" s="184"/>
      <c r="F90" s="189"/>
      <c r="G90" s="190"/>
      <c r="H90" s="190"/>
      <c r="I90" s="190">
        <f>SUM(I55:I89)</f>
        <v>0</v>
      </c>
      <c r="J90" s="186">
        <f>SUM(J55:J89)</f>
        <v>0</v>
      </c>
    </row>
    <row r="91" spans="1:10" x14ac:dyDescent="0.2">
      <c r="F91" s="127"/>
      <c r="G91" s="127"/>
      <c r="H91" s="127"/>
      <c r="I91" s="127"/>
      <c r="J91" s="128"/>
    </row>
    <row r="92" spans="1:10" x14ac:dyDescent="0.2">
      <c r="F92" s="127"/>
      <c r="G92" s="127"/>
      <c r="H92" s="127"/>
      <c r="I92" s="127"/>
      <c r="J92" s="128"/>
    </row>
    <row r="93" spans="1:10" x14ac:dyDescent="0.2">
      <c r="F93" s="127"/>
      <c r="G93" s="127"/>
      <c r="H93" s="127"/>
      <c r="I93" s="127"/>
      <c r="J93" s="128"/>
    </row>
  </sheetData>
  <sheetProtection algorithmName="SHA-512" hashValue="oz3GaKIz5/pTzsD6z2EfV5vXv56CdLnPWe2lTjOhnvSLmke1ESS0w2U349+jYl3ZSPBjOlnvfq1flkTFCUr2Ww==" saltValue="KdLhbppOJ2oEKX48ow9lh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iKtiBwFmDuQrtgB2aen7Rl307qSe+kSagjR1BTVYP+Tp+8ygHn/1dbyRPs1JGqhetkj3MTjLCE+9A8uOLxPDeA==" saltValue="m76L6GhgmXUjC35fzv2Zm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9CF2-EB63-4F49-82CE-7D697D5EC8F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130</v>
      </c>
      <c r="B1" s="192"/>
      <c r="C1" s="192"/>
      <c r="D1" s="192"/>
      <c r="E1" s="192"/>
      <c r="F1" s="192"/>
      <c r="G1" s="192"/>
      <c r="AG1" t="s">
        <v>131</v>
      </c>
    </row>
    <row r="2" spans="1:60" ht="24.95" customHeight="1" x14ac:dyDescent="0.2">
      <c r="A2" s="193" t="s">
        <v>7</v>
      </c>
      <c r="B2" s="49" t="s">
        <v>43</v>
      </c>
      <c r="C2" s="196" t="s">
        <v>44</v>
      </c>
      <c r="D2" s="194"/>
      <c r="E2" s="194"/>
      <c r="F2" s="194"/>
      <c r="G2" s="195"/>
      <c r="AG2" t="s">
        <v>132</v>
      </c>
    </row>
    <row r="3" spans="1:60" ht="24.95" customHeight="1" x14ac:dyDescent="0.2">
      <c r="A3" s="193" t="s">
        <v>8</v>
      </c>
      <c r="B3" s="49" t="s">
        <v>47</v>
      </c>
      <c r="C3" s="196" t="s">
        <v>48</v>
      </c>
      <c r="D3" s="194"/>
      <c r="E3" s="194"/>
      <c r="F3" s="194"/>
      <c r="G3" s="195"/>
      <c r="AC3" s="172" t="s">
        <v>132</v>
      </c>
      <c r="AG3" t="s">
        <v>133</v>
      </c>
    </row>
    <row r="4" spans="1:60" ht="24.95" customHeight="1" x14ac:dyDescent="0.2">
      <c r="A4" s="197" t="s">
        <v>9</v>
      </c>
      <c r="B4" s="198" t="s">
        <v>49</v>
      </c>
      <c r="C4" s="199" t="s">
        <v>50</v>
      </c>
      <c r="D4" s="200"/>
      <c r="E4" s="200"/>
      <c r="F4" s="200"/>
      <c r="G4" s="201"/>
      <c r="AG4" t="s">
        <v>134</v>
      </c>
    </row>
    <row r="5" spans="1:60" x14ac:dyDescent="0.2">
      <c r="D5" s="10"/>
    </row>
    <row r="6" spans="1:60" ht="38.25" x14ac:dyDescent="0.2">
      <c r="A6" s="203" t="s">
        <v>135</v>
      </c>
      <c r="B6" s="205" t="s">
        <v>136</v>
      </c>
      <c r="C6" s="205" t="s">
        <v>137</v>
      </c>
      <c r="D6" s="204" t="s">
        <v>138</v>
      </c>
      <c r="E6" s="203" t="s">
        <v>139</v>
      </c>
      <c r="F6" s="202" t="s">
        <v>140</v>
      </c>
      <c r="G6" s="203" t="s">
        <v>29</v>
      </c>
      <c r="H6" s="206" t="s">
        <v>30</v>
      </c>
      <c r="I6" s="206" t="s">
        <v>141</v>
      </c>
      <c r="J6" s="206" t="s">
        <v>31</v>
      </c>
      <c r="K6" s="206" t="s">
        <v>142</v>
      </c>
      <c r="L6" s="206" t="s">
        <v>143</v>
      </c>
      <c r="M6" s="206" t="s">
        <v>144</v>
      </c>
      <c r="N6" s="206" t="s">
        <v>145</v>
      </c>
      <c r="O6" s="206" t="s">
        <v>146</v>
      </c>
      <c r="P6" s="206" t="s">
        <v>147</v>
      </c>
      <c r="Q6" s="206" t="s">
        <v>148</v>
      </c>
      <c r="R6" s="206" t="s">
        <v>149</v>
      </c>
      <c r="S6" s="206" t="s">
        <v>150</v>
      </c>
      <c r="T6" s="206" t="s">
        <v>151</v>
      </c>
      <c r="U6" s="206" t="s">
        <v>152</v>
      </c>
      <c r="V6" s="206" t="s">
        <v>153</v>
      </c>
      <c r="W6" s="206" t="s">
        <v>154</v>
      </c>
      <c r="X6" s="206" t="s">
        <v>155</v>
      </c>
    </row>
    <row r="7" spans="1:60" hidden="1" x14ac:dyDescent="0.2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3" t="s">
        <v>156</v>
      </c>
      <c r="B8" s="224" t="s">
        <v>74</v>
      </c>
      <c r="C8" s="248" t="s">
        <v>75</v>
      </c>
      <c r="D8" s="225"/>
      <c r="E8" s="226"/>
      <c r="F8" s="227"/>
      <c r="G8" s="227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7"/>
      <c r="O8" s="227">
        <f>SUM(O9:O10)</f>
        <v>0</v>
      </c>
      <c r="P8" s="227"/>
      <c r="Q8" s="227">
        <f>SUM(Q9:Q10)</f>
        <v>0</v>
      </c>
      <c r="R8" s="227"/>
      <c r="S8" s="227"/>
      <c r="T8" s="228"/>
      <c r="U8" s="222"/>
      <c r="V8" s="222">
        <f>SUM(V9:V10)</f>
        <v>0</v>
      </c>
      <c r="W8" s="222"/>
      <c r="X8" s="222"/>
      <c r="AG8" t="s">
        <v>157</v>
      </c>
    </row>
    <row r="9" spans="1:60" ht="22.5" outlineLevel="1" x14ac:dyDescent="0.2">
      <c r="A9" s="229">
        <v>1</v>
      </c>
      <c r="B9" s="230" t="s">
        <v>158</v>
      </c>
      <c r="C9" s="249" t="s">
        <v>159</v>
      </c>
      <c r="D9" s="231" t="s">
        <v>160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/>
      <c r="S9" s="234" t="s">
        <v>161</v>
      </c>
      <c r="T9" s="235" t="s">
        <v>162</v>
      </c>
      <c r="U9" s="216">
        <v>0</v>
      </c>
      <c r="V9" s="216">
        <f>ROUND(E9*U9,2)</f>
        <v>0</v>
      </c>
      <c r="W9" s="216"/>
      <c r="X9" s="216" t="s">
        <v>163</v>
      </c>
      <c r="Y9" s="207"/>
      <c r="Z9" s="207"/>
      <c r="AA9" s="207"/>
      <c r="AB9" s="207"/>
      <c r="AC9" s="207"/>
      <c r="AD9" s="207"/>
      <c r="AE9" s="207"/>
      <c r="AF9" s="207"/>
      <c r="AG9" s="207" t="s">
        <v>164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50" t="s">
        <v>62</v>
      </c>
      <c r="D10" s="217"/>
      <c r="E10" s="218">
        <v>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07"/>
      <c r="Z10" s="207"/>
      <c r="AA10" s="207"/>
      <c r="AB10" s="207"/>
      <c r="AC10" s="207"/>
      <c r="AD10" s="207"/>
      <c r="AE10" s="207"/>
      <c r="AF10" s="207"/>
      <c r="AG10" s="207" t="s">
        <v>165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x14ac:dyDescent="0.2">
      <c r="A11" s="223" t="s">
        <v>156</v>
      </c>
      <c r="B11" s="224" t="s">
        <v>84</v>
      </c>
      <c r="C11" s="248" t="s">
        <v>85</v>
      </c>
      <c r="D11" s="225"/>
      <c r="E11" s="226"/>
      <c r="F11" s="227"/>
      <c r="G11" s="227">
        <f>SUMIF(AG12:AG13,"&lt;&gt;NOR",G12:G13)</f>
        <v>0</v>
      </c>
      <c r="H11" s="227"/>
      <c r="I11" s="227">
        <f>SUM(I12:I13)</f>
        <v>0</v>
      </c>
      <c r="J11" s="227"/>
      <c r="K11" s="227">
        <f>SUM(K12:K13)</f>
        <v>0</v>
      </c>
      <c r="L11" s="227"/>
      <c r="M11" s="227">
        <f>SUM(M12:M13)</f>
        <v>0</v>
      </c>
      <c r="N11" s="227"/>
      <c r="O11" s="227">
        <f>SUM(O12:O13)</f>
        <v>0.01</v>
      </c>
      <c r="P11" s="227"/>
      <c r="Q11" s="227">
        <f>SUM(Q12:Q13)</f>
        <v>0</v>
      </c>
      <c r="R11" s="227"/>
      <c r="S11" s="227"/>
      <c r="T11" s="228"/>
      <c r="U11" s="222"/>
      <c r="V11" s="222">
        <f>SUM(V12:V13)</f>
        <v>0.65</v>
      </c>
      <c r="W11" s="222"/>
      <c r="X11" s="222"/>
      <c r="AG11" t="s">
        <v>157</v>
      </c>
    </row>
    <row r="12" spans="1:60" outlineLevel="1" x14ac:dyDescent="0.2">
      <c r="A12" s="229">
        <v>2</v>
      </c>
      <c r="B12" s="230" t="s">
        <v>166</v>
      </c>
      <c r="C12" s="249" t="s">
        <v>167</v>
      </c>
      <c r="D12" s="231" t="s">
        <v>168</v>
      </c>
      <c r="E12" s="232">
        <v>2.5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4">
        <v>5.9199999999999999E-3</v>
      </c>
      <c r="O12" s="234">
        <f>ROUND(E12*N12,2)</f>
        <v>0.01</v>
      </c>
      <c r="P12" s="234">
        <v>0</v>
      </c>
      <c r="Q12" s="234">
        <f>ROUND(E12*P12,2)</f>
        <v>0</v>
      </c>
      <c r="R12" s="234" t="s">
        <v>169</v>
      </c>
      <c r="S12" s="234" t="s">
        <v>170</v>
      </c>
      <c r="T12" s="235" t="s">
        <v>170</v>
      </c>
      <c r="U12" s="216">
        <v>0.26</v>
      </c>
      <c r="V12" s="216">
        <f>ROUND(E12*U12,2)</f>
        <v>0.65</v>
      </c>
      <c r="W12" s="216"/>
      <c r="X12" s="216" t="s">
        <v>163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171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50" t="s">
        <v>172</v>
      </c>
      <c r="D13" s="217"/>
      <c r="E13" s="218">
        <v>2.5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07"/>
      <c r="Z13" s="207"/>
      <c r="AA13" s="207"/>
      <c r="AB13" s="207"/>
      <c r="AC13" s="207"/>
      <c r="AD13" s="207"/>
      <c r="AE13" s="207"/>
      <c r="AF13" s="207"/>
      <c r="AG13" s="207" t="s">
        <v>165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x14ac:dyDescent="0.2">
      <c r="A14" s="223" t="s">
        <v>156</v>
      </c>
      <c r="B14" s="224" t="s">
        <v>96</v>
      </c>
      <c r="C14" s="248" t="s">
        <v>97</v>
      </c>
      <c r="D14" s="225"/>
      <c r="E14" s="226"/>
      <c r="F14" s="227"/>
      <c r="G14" s="227">
        <f>SUMIF(AG15:AG27,"&lt;&gt;NOR",G15:G27)</f>
        <v>0</v>
      </c>
      <c r="H14" s="227"/>
      <c r="I14" s="227">
        <f>SUM(I15:I27)</f>
        <v>0</v>
      </c>
      <c r="J14" s="227"/>
      <c r="K14" s="227">
        <f>SUM(K15:K27)</f>
        <v>0</v>
      </c>
      <c r="L14" s="227"/>
      <c r="M14" s="227">
        <f>SUM(M15:M27)</f>
        <v>0</v>
      </c>
      <c r="N14" s="227"/>
      <c r="O14" s="227">
        <f>SUM(O15:O27)</f>
        <v>0.04</v>
      </c>
      <c r="P14" s="227"/>
      <c r="Q14" s="227">
        <f>SUM(Q15:Q27)</f>
        <v>0</v>
      </c>
      <c r="R14" s="227"/>
      <c r="S14" s="227"/>
      <c r="T14" s="228"/>
      <c r="U14" s="222"/>
      <c r="V14" s="222">
        <f>SUM(V15:V27)</f>
        <v>0.12000000000000001</v>
      </c>
      <c r="W14" s="222"/>
      <c r="X14" s="222"/>
      <c r="AG14" t="s">
        <v>157</v>
      </c>
    </row>
    <row r="15" spans="1:60" outlineLevel="1" x14ac:dyDescent="0.2">
      <c r="A15" s="229">
        <v>3</v>
      </c>
      <c r="B15" s="230" t="s">
        <v>173</v>
      </c>
      <c r="C15" s="249" t="s">
        <v>174</v>
      </c>
      <c r="D15" s="231" t="s">
        <v>175</v>
      </c>
      <c r="E15" s="232">
        <v>2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4">
        <v>1E-3</v>
      </c>
      <c r="O15" s="234">
        <f>ROUND(E15*N15,2)</f>
        <v>0</v>
      </c>
      <c r="P15" s="234">
        <v>0</v>
      </c>
      <c r="Q15" s="234">
        <f>ROUND(E15*P15,2)</f>
        <v>0</v>
      </c>
      <c r="R15" s="234"/>
      <c r="S15" s="234" t="s">
        <v>161</v>
      </c>
      <c r="T15" s="235" t="s">
        <v>162</v>
      </c>
      <c r="U15" s="216">
        <v>0</v>
      </c>
      <c r="V15" s="216">
        <f>ROUND(E15*U15,2)</f>
        <v>0</v>
      </c>
      <c r="W15" s="216"/>
      <c r="X15" s="216" t="s">
        <v>163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171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50" t="s">
        <v>176</v>
      </c>
      <c r="D16" s="217"/>
      <c r="E16" s="218">
        <v>2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07"/>
      <c r="Z16" s="207"/>
      <c r="AA16" s="207"/>
      <c r="AB16" s="207"/>
      <c r="AC16" s="207"/>
      <c r="AD16" s="207"/>
      <c r="AE16" s="207"/>
      <c r="AF16" s="207"/>
      <c r="AG16" s="207" t="s">
        <v>165</v>
      </c>
      <c r="AH16" s="207">
        <v>5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ht="22.5" outlineLevel="1" x14ac:dyDescent="0.2">
      <c r="A17" s="229">
        <v>4</v>
      </c>
      <c r="B17" s="230" t="s">
        <v>177</v>
      </c>
      <c r="C17" s="249" t="s">
        <v>178</v>
      </c>
      <c r="D17" s="231" t="s">
        <v>175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4">
        <v>1E-3</v>
      </c>
      <c r="O17" s="234">
        <f>ROUND(E17*N17,2)</f>
        <v>0</v>
      </c>
      <c r="P17" s="234">
        <v>0</v>
      </c>
      <c r="Q17" s="234">
        <f>ROUND(E17*P17,2)</f>
        <v>0</v>
      </c>
      <c r="R17" s="234"/>
      <c r="S17" s="234" t="s">
        <v>161</v>
      </c>
      <c r="T17" s="235" t="s">
        <v>162</v>
      </c>
      <c r="U17" s="216">
        <v>0</v>
      </c>
      <c r="V17" s="216">
        <f>ROUND(E17*U17,2)</f>
        <v>0</v>
      </c>
      <c r="W17" s="216"/>
      <c r="X17" s="216" t="s">
        <v>163</v>
      </c>
      <c r="Y17" s="207"/>
      <c r="Z17" s="207"/>
      <c r="AA17" s="207"/>
      <c r="AB17" s="207"/>
      <c r="AC17" s="207"/>
      <c r="AD17" s="207"/>
      <c r="AE17" s="207"/>
      <c r="AF17" s="207"/>
      <c r="AG17" s="207" t="s">
        <v>171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50" t="s">
        <v>179</v>
      </c>
      <c r="D18" s="217"/>
      <c r="E18" s="218">
        <v>1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07"/>
      <c r="Z18" s="207"/>
      <c r="AA18" s="207"/>
      <c r="AB18" s="207"/>
      <c r="AC18" s="207"/>
      <c r="AD18" s="207"/>
      <c r="AE18" s="207"/>
      <c r="AF18" s="207"/>
      <c r="AG18" s="207" t="s">
        <v>165</v>
      </c>
      <c r="AH18" s="207">
        <v>5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36">
        <v>5</v>
      </c>
      <c r="B19" s="237" t="s">
        <v>180</v>
      </c>
      <c r="C19" s="251" t="s">
        <v>181</v>
      </c>
      <c r="D19" s="238" t="s">
        <v>182</v>
      </c>
      <c r="E19" s="239">
        <v>6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41">
        <v>1E-3</v>
      </c>
      <c r="O19" s="241">
        <f>ROUND(E19*N19,2)</f>
        <v>0.01</v>
      </c>
      <c r="P19" s="241">
        <v>0</v>
      </c>
      <c r="Q19" s="241">
        <f>ROUND(E19*P19,2)</f>
        <v>0</v>
      </c>
      <c r="R19" s="241"/>
      <c r="S19" s="241" t="s">
        <v>161</v>
      </c>
      <c r="T19" s="242" t="s">
        <v>162</v>
      </c>
      <c r="U19" s="216">
        <v>0</v>
      </c>
      <c r="V19" s="216">
        <f>ROUND(E19*U19,2)</f>
        <v>0</v>
      </c>
      <c r="W19" s="216"/>
      <c r="X19" s="216" t="s">
        <v>163</v>
      </c>
      <c r="Y19" s="207"/>
      <c r="Z19" s="207"/>
      <c r="AA19" s="207"/>
      <c r="AB19" s="207"/>
      <c r="AC19" s="207"/>
      <c r="AD19" s="207"/>
      <c r="AE19" s="207"/>
      <c r="AF19" s="207"/>
      <c r="AG19" s="207" t="s">
        <v>171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29">
        <v>6</v>
      </c>
      <c r="B20" s="230" t="s">
        <v>183</v>
      </c>
      <c r="C20" s="249" t="s">
        <v>184</v>
      </c>
      <c r="D20" s="231" t="s">
        <v>182</v>
      </c>
      <c r="E20" s="232">
        <v>27.8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4">
        <v>1E-3</v>
      </c>
      <c r="O20" s="234">
        <f>ROUND(E20*N20,2)</f>
        <v>0.03</v>
      </c>
      <c r="P20" s="234">
        <v>0</v>
      </c>
      <c r="Q20" s="234">
        <f>ROUND(E20*P20,2)</f>
        <v>0</v>
      </c>
      <c r="R20" s="234"/>
      <c r="S20" s="234" t="s">
        <v>161</v>
      </c>
      <c r="T20" s="235" t="s">
        <v>162</v>
      </c>
      <c r="U20" s="216">
        <v>0</v>
      </c>
      <c r="V20" s="216">
        <f>ROUND(E20*U20,2)</f>
        <v>0</v>
      </c>
      <c r="W20" s="216"/>
      <c r="X20" s="216" t="s">
        <v>163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171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50" t="s">
        <v>185</v>
      </c>
      <c r="D21" s="217"/>
      <c r="E21" s="218">
        <v>27.8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07"/>
      <c r="Z21" s="207"/>
      <c r="AA21" s="207"/>
      <c r="AB21" s="207"/>
      <c r="AC21" s="207"/>
      <c r="AD21" s="207"/>
      <c r="AE21" s="207"/>
      <c r="AF21" s="207"/>
      <c r="AG21" s="207" t="s">
        <v>165</v>
      </c>
      <c r="AH21" s="207">
        <v>5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29">
        <v>7</v>
      </c>
      <c r="B22" s="230" t="s">
        <v>186</v>
      </c>
      <c r="C22" s="249" t="s">
        <v>187</v>
      </c>
      <c r="D22" s="231" t="s">
        <v>182</v>
      </c>
      <c r="E22" s="232">
        <v>3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4">
        <v>1E-3</v>
      </c>
      <c r="O22" s="234">
        <f>ROUND(E22*N22,2)</f>
        <v>0</v>
      </c>
      <c r="P22" s="234">
        <v>0</v>
      </c>
      <c r="Q22" s="234">
        <f>ROUND(E22*P22,2)</f>
        <v>0</v>
      </c>
      <c r="R22" s="234"/>
      <c r="S22" s="234" t="s">
        <v>161</v>
      </c>
      <c r="T22" s="235" t="s">
        <v>162</v>
      </c>
      <c r="U22" s="216">
        <v>0</v>
      </c>
      <c r="V22" s="216">
        <f>ROUND(E22*U22,2)</f>
        <v>0</v>
      </c>
      <c r="W22" s="216"/>
      <c r="X22" s="216" t="s">
        <v>163</v>
      </c>
      <c r="Y22" s="207"/>
      <c r="Z22" s="207"/>
      <c r="AA22" s="207"/>
      <c r="AB22" s="207"/>
      <c r="AC22" s="207"/>
      <c r="AD22" s="207"/>
      <c r="AE22" s="207"/>
      <c r="AF22" s="207"/>
      <c r="AG22" s="207" t="s">
        <v>171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14"/>
      <c r="B23" s="215"/>
      <c r="C23" s="250" t="s">
        <v>188</v>
      </c>
      <c r="D23" s="217"/>
      <c r="E23" s="218">
        <v>3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07"/>
      <c r="Z23" s="207"/>
      <c r="AA23" s="207"/>
      <c r="AB23" s="207"/>
      <c r="AC23" s="207"/>
      <c r="AD23" s="207"/>
      <c r="AE23" s="207"/>
      <c r="AF23" s="207"/>
      <c r="AG23" s="207" t="s">
        <v>165</v>
      </c>
      <c r="AH23" s="207">
        <v>5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29">
        <v>8</v>
      </c>
      <c r="B24" s="230" t="s">
        <v>189</v>
      </c>
      <c r="C24" s="249" t="s">
        <v>190</v>
      </c>
      <c r="D24" s="231" t="s">
        <v>191</v>
      </c>
      <c r="E24" s="232">
        <v>3.9800000000000002E-2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4" t="s">
        <v>192</v>
      </c>
      <c r="S24" s="234" t="s">
        <v>170</v>
      </c>
      <c r="T24" s="235" t="s">
        <v>170</v>
      </c>
      <c r="U24" s="216">
        <v>1.74</v>
      </c>
      <c r="V24" s="216">
        <f>ROUND(E24*U24,2)</f>
        <v>7.0000000000000007E-2</v>
      </c>
      <c r="W24" s="216"/>
      <c r="X24" s="216" t="s">
        <v>193</v>
      </c>
      <c r="Y24" s="207"/>
      <c r="Z24" s="207"/>
      <c r="AA24" s="207"/>
      <c r="AB24" s="207"/>
      <c r="AC24" s="207"/>
      <c r="AD24" s="207"/>
      <c r="AE24" s="207"/>
      <c r="AF24" s="207"/>
      <c r="AG24" s="207" t="s">
        <v>194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52" t="s">
        <v>195</v>
      </c>
      <c r="D25" s="243"/>
      <c r="E25" s="243"/>
      <c r="F25" s="243"/>
      <c r="G25" s="243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07"/>
      <c r="Z25" s="207"/>
      <c r="AA25" s="207"/>
      <c r="AB25" s="207"/>
      <c r="AC25" s="207"/>
      <c r="AD25" s="207"/>
      <c r="AE25" s="207"/>
      <c r="AF25" s="207"/>
      <c r="AG25" s="207" t="s">
        <v>196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ht="22.5" outlineLevel="1" x14ac:dyDescent="0.2">
      <c r="A26" s="229">
        <v>9</v>
      </c>
      <c r="B26" s="230" t="s">
        <v>197</v>
      </c>
      <c r="C26" s="249" t="s">
        <v>198</v>
      </c>
      <c r="D26" s="231" t="s">
        <v>191</v>
      </c>
      <c r="E26" s="232">
        <v>3.9800000000000002E-2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4" t="s">
        <v>192</v>
      </c>
      <c r="S26" s="234" t="s">
        <v>170</v>
      </c>
      <c r="T26" s="235" t="s">
        <v>170</v>
      </c>
      <c r="U26" s="216">
        <v>1.282</v>
      </c>
      <c r="V26" s="216">
        <f>ROUND(E26*U26,2)</f>
        <v>0.05</v>
      </c>
      <c r="W26" s="216"/>
      <c r="X26" s="216" t="s">
        <v>193</v>
      </c>
      <c r="Y26" s="207"/>
      <c r="Z26" s="207"/>
      <c r="AA26" s="207"/>
      <c r="AB26" s="207"/>
      <c r="AC26" s="207"/>
      <c r="AD26" s="207"/>
      <c r="AE26" s="207"/>
      <c r="AF26" s="207"/>
      <c r="AG26" s="207" t="s">
        <v>194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52" t="s">
        <v>195</v>
      </c>
      <c r="D27" s="243"/>
      <c r="E27" s="243"/>
      <c r="F27" s="243"/>
      <c r="G27" s="243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07"/>
      <c r="Z27" s="207"/>
      <c r="AA27" s="207"/>
      <c r="AB27" s="207"/>
      <c r="AC27" s="207"/>
      <c r="AD27" s="207"/>
      <c r="AE27" s="207"/>
      <c r="AF27" s="207"/>
      <c r="AG27" s="207" t="s">
        <v>196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x14ac:dyDescent="0.2">
      <c r="A28" s="223" t="s">
        <v>156</v>
      </c>
      <c r="B28" s="224" t="s">
        <v>98</v>
      </c>
      <c r="C28" s="248" t="s">
        <v>99</v>
      </c>
      <c r="D28" s="225"/>
      <c r="E28" s="226"/>
      <c r="F28" s="227"/>
      <c r="G28" s="227">
        <f>SUMIF(AG29:AG39,"&lt;&gt;NOR",G29:G39)</f>
        <v>0</v>
      </c>
      <c r="H28" s="227"/>
      <c r="I28" s="227">
        <f>SUM(I29:I39)</f>
        <v>0</v>
      </c>
      <c r="J28" s="227"/>
      <c r="K28" s="227">
        <f>SUM(K29:K39)</f>
        <v>0</v>
      </c>
      <c r="L28" s="227"/>
      <c r="M28" s="227">
        <f>SUM(M29:M39)</f>
        <v>0</v>
      </c>
      <c r="N28" s="227"/>
      <c r="O28" s="227">
        <f>SUM(O29:O39)</f>
        <v>0.03</v>
      </c>
      <c r="P28" s="227"/>
      <c r="Q28" s="227">
        <f>SUM(Q29:Q39)</f>
        <v>0</v>
      </c>
      <c r="R28" s="227"/>
      <c r="S28" s="227"/>
      <c r="T28" s="228"/>
      <c r="U28" s="222"/>
      <c r="V28" s="222">
        <f>SUM(V29:V39)</f>
        <v>6.29</v>
      </c>
      <c r="W28" s="222"/>
      <c r="X28" s="222"/>
      <c r="AG28" t="s">
        <v>157</v>
      </c>
    </row>
    <row r="29" spans="1:60" outlineLevel="1" x14ac:dyDescent="0.2">
      <c r="A29" s="229">
        <v>10</v>
      </c>
      <c r="B29" s="230" t="s">
        <v>199</v>
      </c>
      <c r="C29" s="249" t="s">
        <v>200</v>
      </c>
      <c r="D29" s="231" t="s">
        <v>182</v>
      </c>
      <c r="E29" s="232">
        <v>19.5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4">
        <v>3.8000000000000002E-4</v>
      </c>
      <c r="O29" s="234">
        <f>ROUND(E29*N29,2)</f>
        <v>0.01</v>
      </c>
      <c r="P29" s="234">
        <v>0</v>
      </c>
      <c r="Q29" s="234">
        <f>ROUND(E29*P29,2)</f>
        <v>0</v>
      </c>
      <c r="R29" s="234" t="s">
        <v>201</v>
      </c>
      <c r="S29" s="234" t="s">
        <v>170</v>
      </c>
      <c r="T29" s="235" t="s">
        <v>170</v>
      </c>
      <c r="U29" s="216">
        <v>0.32</v>
      </c>
      <c r="V29" s="216">
        <f>ROUND(E29*U29,2)</f>
        <v>6.24</v>
      </c>
      <c r="W29" s="216"/>
      <c r="X29" s="216" t="s">
        <v>163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171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52" t="s">
        <v>202</v>
      </c>
      <c r="D30" s="243"/>
      <c r="E30" s="243"/>
      <c r="F30" s="243"/>
      <c r="G30" s="243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07"/>
      <c r="Z30" s="207"/>
      <c r="AA30" s="207"/>
      <c r="AB30" s="207"/>
      <c r="AC30" s="207"/>
      <c r="AD30" s="207"/>
      <c r="AE30" s="207"/>
      <c r="AF30" s="207"/>
      <c r="AG30" s="207" t="s">
        <v>196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50" t="s">
        <v>203</v>
      </c>
      <c r="D31" s="217"/>
      <c r="E31" s="218">
        <v>19.5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07"/>
      <c r="Z31" s="207"/>
      <c r="AA31" s="207"/>
      <c r="AB31" s="207"/>
      <c r="AC31" s="207"/>
      <c r="AD31" s="207"/>
      <c r="AE31" s="207"/>
      <c r="AF31" s="207"/>
      <c r="AG31" s="207" t="s">
        <v>165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29">
        <v>11</v>
      </c>
      <c r="B32" s="230" t="s">
        <v>204</v>
      </c>
      <c r="C32" s="249" t="s">
        <v>205</v>
      </c>
      <c r="D32" s="231" t="s">
        <v>175</v>
      </c>
      <c r="E32" s="232">
        <v>3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4">
        <v>5.0000000000000001E-3</v>
      </c>
      <c r="O32" s="234">
        <f>ROUND(E32*N32,2)</f>
        <v>0.02</v>
      </c>
      <c r="P32" s="234">
        <v>0</v>
      </c>
      <c r="Q32" s="234">
        <f>ROUND(E32*P32,2)</f>
        <v>0</v>
      </c>
      <c r="R32" s="234"/>
      <c r="S32" s="234" t="s">
        <v>161</v>
      </c>
      <c r="T32" s="235" t="s">
        <v>162</v>
      </c>
      <c r="U32" s="216">
        <v>0</v>
      </c>
      <c r="V32" s="216">
        <f>ROUND(E32*U32,2)</f>
        <v>0</v>
      </c>
      <c r="W32" s="216"/>
      <c r="X32" s="216" t="s">
        <v>163</v>
      </c>
      <c r="Y32" s="207"/>
      <c r="Z32" s="207"/>
      <c r="AA32" s="207"/>
      <c r="AB32" s="207"/>
      <c r="AC32" s="207"/>
      <c r="AD32" s="207"/>
      <c r="AE32" s="207"/>
      <c r="AF32" s="207"/>
      <c r="AG32" s="207" t="s">
        <v>171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50" t="s">
        <v>68</v>
      </c>
      <c r="D33" s="217"/>
      <c r="E33" s="218">
        <v>3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07"/>
      <c r="Z33" s="207"/>
      <c r="AA33" s="207"/>
      <c r="AB33" s="207"/>
      <c r="AC33" s="207"/>
      <c r="AD33" s="207"/>
      <c r="AE33" s="207"/>
      <c r="AF33" s="207"/>
      <c r="AG33" s="207" t="s">
        <v>165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29">
        <v>12</v>
      </c>
      <c r="B34" s="230" t="s">
        <v>206</v>
      </c>
      <c r="C34" s="249" t="s">
        <v>207</v>
      </c>
      <c r="D34" s="231" t="s">
        <v>208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4"/>
      <c r="S34" s="234" t="s">
        <v>161</v>
      </c>
      <c r="T34" s="235" t="s">
        <v>162</v>
      </c>
      <c r="U34" s="216">
        <v>0</v>
      </c>
      <c r="V34" s="216">
        <f>ROUND(E34*U34,2)</f>
        <v>0</v>
      </c>
      <c r="W34" s="216"/>
      <c r="X34" s="216" t="s">
        <v>163</v>
      </c>
      <c r="Y34" s="207"/>
      <c r="Z34" s="207"/>
      <c r="AA34" s="207"/>
      <c r="AB34" s="207"/>
      <c r="AC34" s="207"/>
      <c r="AD34" s="207"/>
      <c r="AE34" s="207"/>
      <c r="AF34" s="207"/>
      <c r="AG34" s="207" t="s">
        <v>171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50" t="s">
        <v>62</v>
      </c>
      <c r="D35" s="217"/>
      <c r="E35" s="218">
        <v>1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07"/>
      <c r="Z35" s="207"/>
      <c r="AA35" s="207"/>
      <c r="AB35" s="207"/>
      <c r="AC35" s="207"/>
      <c r="AD35" s="207"/>
      <c r="AE35" s="207"/>
      <c r="AF35" s="207"/>
      <c r="AG35" s="207" t="s">
        <v>165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29">
        <v>13</v>
      </c>
      <c r="B36" s="230" t="s">
        <v>209</v>
      </c>
      <c r="C36" s="249" t="s">
        <v>210</v>
      </c>
      <c r="D36" s="231" t="s">
        <v>191</v>
      </c>
      <c r="E36" s="232">
        <v>2.2409999999999999E-2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 t="s">
        <v>201</v>
      </c>
      <c r="S36" s="234" t="s">
        <v>170</v>
      </c>
      <c r="T36" s="235" t="s">
        <v>170</v>
      </c>
      <c r="U36" s="216">
        <v>1.47</v>
      </c>
      <c r="V36" s="216">
        <f>ROUND(E36*U36,2)</f>
        <v>0.03</v>
      </c>
      <c r="W36" s="216"/>
      <c r="X36" s="216" t="s">
        <v>193</v>
      </c>
      <c r="Y36" s="207"/>
      <c r="Z36" s="207"/>
      <c r="AA36" s="207"/>
      <c r="AB36" s="207"/>
      <c r="AC36" s="207"/>
      <c r="AD36" s="207"/>
      <c r="AE36" s="207"/>
      <c r="AF36" s="207"/>
      <c r="AG36" s="207" t="s">
        <v>194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52" t="s">
        <v>211</v>
      </c>
      <c r="D37" s="243"/>
      <c r="E37" s="243"/>
      <c r="F37" s="243"/>
      <c r="G37" s="243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07"/>
      <c r="Z37" s="207"/>
      <c r="AA37" s="207"/>
      <c r="AB37" s="207"/>
      <c r="AC37" s="207"/>
      <c r="AD37" s="207"/>
      <c r="AE37" s="207"/>
      <c r="AF37" s="207"/>
      <c r="AG37" s="207" t="s">
        <v>196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ht="33.75" outlineLevel="1" x14ac:dyDescent="0.2">
      <c r="A38" s="229">
        <v>14</v>
      </c>
      <c r="B38" s="230" t="s">
        <v>212</v>
      </c>
      <c r="C38" s="249" t="s">
        <v>213</v>
      </c>
      <c r="D38" s="231" t="s">
        <v>191</v>
      </c>
      <c r="E38" s="232">
        <v>2.2409999999999999E-2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4" t="s">
        <v>201</v>
      </c>
      <c r="S38" s="234" t="s">
        <v>170</v>
      </c>
      <c r="T38" s="235" t="s">
        <v>170</v>
      </c>
      <c r="U38" s="216">
        <v>1.079</v>
      </c>
      <c r="V38" s="216">
        <f>ROUND(E38*U38,2)</f>
        <v>0.02</v>
      </c>
      <c r="W38" s="216"/>
      <c r="X38" s="216" t="s">
        <v>193</v>
      </c>
      <c r="Y38" s="207"/>
      <c r="Z38" s="207"/>
      <c r="AA38" s="207"/>
      <c r="AB38" s="207"/>
      <c r="AC38" s="207"/>
      <c r="AD38" s="207"/>
      <c r="AE38" s="207"/>
      <c r="AF38" s="207"/>
      <c r="AG38" s="207" t="s">
        <v>194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52" t="s">
        <v>211</v>
      </c>
      <c r="D39" s="243"/>
      <c r="E39" s="243"/>
      <c r="F39" s="243"/>
      <c r="G39" s="243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07"/>
      <c r="Z39" s="207"/>
      <c r="AA39" s="207"/>
      <c r="AB39" s="207"/>
      <c r="AC39" s="207"/>
      <c r="AD39" s="207"/>
      <c r="AE39" s="207"/>
      <c r="AF39" s="207"/>
      <c r="AG39" s="207" t="s">
        <v>196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">
      <c r="A40" s="223" t="s">
        <v>156</v>
      </c>
      <c r="B40" s="224" t="s">
        <v>100</v>
      </c>
      <c r="C40" s="248" t="s">
        <v>101</v>
      </c>
      <c r="D40" s="225"/>
      <c r="E40" s="226"/>
      <c r="F40" s="227"/>
      <c r="G40" s="227">
        <f>SUMIF(AG41:AG76,"&lt;&gt;NOR",G41:G76)</f>
        <v>0</v>
      </c>
      <c r="H40" s="227"/>
      <c r="I40" s="227">
        <f>SUM(I41:I76)</f>
        <v>0</v>
      </c>
      <c r="J40" s="227"/>
      <c r="K40" s="227">
        <f>SUM(K41:K76)</f>
        <v>0</v>
      </c>
      <c r="L40" s="227"/>
      <c r="M40" s="227">
        <f>SUM(M41:M76)</f>
        <v>0</v>
      </c>
      <c r="N40" s="227"/>
      <c r="O40" s="227">
        <f>SUM(O41:O76)</f>
        <v>0.05</v>
      </c>
      <c r="P40" s="227"/>
      <c r="Q40" s="227">
        <f>SUM(Q41:Q76)</f>
        <v>0</v>
      </c>
      <c r="R40" s="227"/>
      <c r="S40" s="227"/>
      <c r="T40" s="228"/>
      <c r="U40" s="222"/>
      <c r="V40" s="222">
        <f>SUM(V41:V76)</f>
        <v>10.360000000000001</v>
      </c>
      <c r="W40" s="222"/>
      <c r="X40" s="222"/>
      <c r="AG40" t="s">
        <v>157</v>
      </c>
    </row>
    <row r="41" spans="1:60" ht="22.5" outlineLevel="1" x14ac:dyDescent="0.2">
      <c r="A41" s="229">
        <v>15</v>
      </c>
      <c r="B41" s="230" t="s">
        <v>214</v>
      </c>
      <c r="C41" s="249" t="s">
        <v>215</v>
      </c>
      <c r="D41" s="231" t="s">
        <v>182</v>
      </c>
      <c r="E41" s="232">
        <v>12.5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4">
        <v>3.0000000000000001E-5</v>
      </c>
      <c r="O41" s="234">
        <f>ROUND(E41*N41,2)</f>
        <v>0</v>
      </c>
      <c r="P41" s="234">
        <v>0</v>
      </c>
      <c r="Q41" s="234">
        <f>ROUND(E41*P41,2)</f>
        <v>0</v>
      </c>
      <c r="R41" s="234" t="s">
        <v>201</v>
      </c>
      <c r="S41" s="234" t="s">
        <v>170</v>
      </c>
      <c r="T41" s="235" t="s">
        <v>170</v>
      </c>
      <c r="U41" s="216">
        <v>0.129</v>
      </c>
      <c r="V41" s="216">
        <f>ROUND(E41*U41,2)</f>
        <v>1.61</v>
      </c>
      <c r="W41" s="216"/>
      <c r="X41" s="216" t="s">
        <v>163</v>
      </c>
      <c r="Y41" s="207"/>
      <c r="Z41" s="207"/>
      <c r="AA41" s="207"/>
      <c r="AB41" s="207"/>
      <c r="AC41" s="207"/>
      <c r="AD41" s="207"/>
      <c r="AE41" s="207"/>
      <c r="AF41" s="207"/>
      <c r="AG41" s="207" t="s">
        <v>171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53" t="s">
        <v>216</v>
      </c>
      <c r="D42" s="244"/>
      <c r="E42" s="244"/>
      <c r="F42" s="244"/>
      <c r="G42" s="244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07"/>
      <c r="Z42" s="207"/>
      <c r="AA42" s="207"/>
      <c r="AB42" s="207"/>
      <c r="AC42" s="207"/>
      <c r="AD42" s="207"/>
      <c r="AE42" s="207"/>
      <c r="AF42" s="207"/>
      <c r="AG42" s="207" t="s">
        <v>217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14"/>
      <c r="B43" s="215"/>
      <c r="C43" s="250" t="s">
        <v>218</v>
      </c>
      <c r="D43" s="217"/>
      <c r="E43" s="218">
        <v>12.5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07"/>
      <c r="Z43" s="207"/>
      <c r="AA43" s="207"/>
      <c r="AB43" s="207"/>
      <c r="AC43" s="207"/>
      <c r="AD43" s="207"/>
      <c r="AE43" s="207"/>
      <c r="AF43" s="207"/>
      <c r="AG43" s="207" t="s">
        <v>165</v>
      </c>
      <c r="AH43" s="207">
        <v>5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ht="22.5" outlineLevel="1" x14ac:dyDescent="0.2">
      <c r="A44" s="229">
        <v>16</v>
      </c>
      <c r="B44" s="230" t="s">
        <v>219</v>
      </c>
      <c r="C44" s="249" t="s">
        <v>220</v>
      </c>
      <c r="D44" s="231" t="s">
        <v>175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4">
        <v>1.7000000000000001E-4</v>
      </c>
      <c r="O44" s="234">
        <f>ROUND(E44*N44,2)</f>
        <v>0</v>
      </c>
      <c r="P44" s="234">
        <v>0</v>
      </c>
      <c r="Q44" s="234">
        <f>ROUND(E44*P44,2)</f>
        <v>0</v>
      </c>
      <c r="R44" s="234" t="s">
        <v>201</v>
      </c>
      <c r="S44" s="234" t="s">
        <v>170</v>
      </c>
      <c r="T44" s="235" t="s">
        <v>170</v>
      </c>
      <c r="U44" s="216">
        <v>8.3000000000000004E-2</v>
      </c>
      <c r="V44" s="216">
        <f>ROUND(E44*U44,2)</f>
        <v>0.08</v>
      </c>
      <c r="W44" s="216"/>
      <c r="X44" s="216" t="s">
        <v>163</v>
      </c>
      <c r="Y44" s="207"/>
      <c r="Z44" s="207"/>
      <c r="AA44" s="207"/>
      <c r="AB44" s="207"/>
      <c r="AC44" s="207"/>
      <c r="AD44" s="207"/>
      <c r="AE44" s="207"/>
      <c r="AF44" s="207"/>
      <c r="AG44" s="207" t="s">
        <v>171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50" t="s">
        <v>62</v>
      </c>
      <c r="D45" s="217"/>
      <c r="E45" s="218">
        <v>1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07"/>
      <c r="Z45" s="207"/>
      <c r="AA45" s="207"/>
      <c r="AB45" s="207"/>
      <c r="AC45" s="207"/>
      <c r="AD45" s="207"/>
      <c r="AE45" s="207"/>
      <c r="AF45" s="207"/>
      <c r="AG45" s="207" t="s">
        <v>165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29">
        <v>17</v>
      </c>
      <c r="B46" s="230" t="s">
        <v>221</v>
      </c>
      <c r="C46" s="249" t="s">
        <v>222</v>
      </c>
      <c r="D46" s="231" t="s">
        <v>175</v>
      </c>
      <c r="E46" s="232">
        <v>1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4">
        <v>9.2000000000000003E-4</v>
      </c>
      <c r="O46" s="234">
        <f>ROUND(E46*N46,2)</f>
        <v>0</v>
      </c>
      <c r="P46" s="234">
        <v>0</v>
      </c>
      <c r="Q46" s="234">
        <f>ROUND(E46*P46,2)</f>
        <v>0</v>
      </c>
      <c r="R46" s="234" t="s">
        <v>201</v>
      </c>
      <c r="S46" s="234" t="s">
        <v>170</v>
      </c>
      <c r="T46" s="235" t="s">
        <v>170</v>
      </c>
      <c r="U46" s="216">
        <v>0.372</v>
      </c>
      <c r="V46" s="216">
        <f>ROUND(E46*U46,2)</f>
        <v>0.37</v>
      </c>
      <c r="W46" s="216"/>
      <c r="X46" s="216" t="s">
        <v>163</v>
      </c>
      <c r="Y46" s="207"/>
      <c r="Z46" s="207"/>
      <c r="AA46" s="207"/>
      <c r="AB46" s="207"/>
      <c r="AC46" s="207"/>
      <c r="AD46" s="207"/>
      <c r="AE46" s="207"/>
      <c r="AF46" s="207"/>
      <c r="AG46" s="207" t="s">
        <v>171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50" t="s">
        <v>62</v>
      </c>
      <c r="D47" s="217"/>
      <c r="E47" s="218">
        <v>1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07"/>
      <c r="Z47" s="207"/>
      <c r="AA47" s="207"/>
      <c r="AB47" s="207"/>
      <c r="AC47" s="207"/>
      <c r="AD47" s="207"/>
      <c r="AE47" s="207"/>
      <c r="AF47" s="207"/>
      <c r="AG47" s="207" t="s">
        <v>165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29">
        <v>18</v>
      </c>
      <c r="B48" s="230" t="s">
        <v>223</v>
      </c>
      <c r="C48" s="249" t="s">
        <v>224</v>
      </c>
      <c r="D48" s="231" t="s">
        <v>175</v>
      </c>
      <c r="E48" s="232">
        <v>4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4">
        <v>1.8000000000000001E-4</v>
      </c>
      <c r="O48" s="234">
        <f>ROUND(E48*N48,2)</f>
        <v>0</v>
      </c>
      <c r="P48" s="234">
        <v>0</v>
      </c>
      <c r="Q48" s="234">
        <f>ROUND(E48*P48,2)</f>
        <v>0</v>
      </c>
      <c r="R48" s="234" t="s">
        <v>201</v>
      </c>
      <c r="S48" s="234" t="s">
        <v>170</v>
      </c>
      <c r="T48" s="235" t="s">
        <v>170</v>
      </c>
      <c r="U48" s="216">
        <v>0.16500000000000001</v>
      </c>
      <c r="V48" s="216">
        <f>ROUND(E48*U48,2)</f>
        <v>0.66</v>
      </c>
      <c r="W48" s="216"/>
      <c r="X48" s="216" t="s">
        <v>163</v>
      </c>
      <c r="Y48" s="207"/>
      <c r="Z48" s="207"/>
      <c r="AA48" s="207"/>
      <c r="AB48" s="207"/>
      <c r="AC48" s="207"/>
      <c r="AD48" s="207"/>
      <c r="AE48" s="207"/>
      <c r="AF48" s="207"/>
      <c r="AG48" s="207" t="s">
        <v>171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50" t="s">
        <v>225</v>
      </c>
      <c r="D49" s="217"/>
      <c r="E49" s="218">
        <v>4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07"/>
      <c r="Z49" s="207"/>
      <c r="AA49" s="207"/>
      <c r="AB49" s="207"/>
      <c r="AC49" s="207"/>
      <c r="AD49" s="207"/>
      <c r="AE49" s="207"/>
      <c r="AF49" s="207"/>
      <c r="AG49" s="207" t="s">
        <v>165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29">
        <v>19</v>
      </c>
      <c r="B50" s="230" t="s">
        <v>226</v>
      </c>
      <c r="C50" s="249" t="s">
        <v>227</v>
      </c>
      <c r="D50" s="231" t="s">
        <v>175</v>
      </c>
      <c r="E50" s="232">
        <v>1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4">
        <v>2.9999999999999997E-4</v>
      </c>
      <c r="O50" s="234">
        <f>ROUND(E50*N50,2)</f>
        <v>0</v>
      </c>
      <c r="P50" s="234">
        <v>0</v>
      </c>
      <c r="Q50" s="234">
        <f>ROUND(E50*P50,2)</f>
        <v>0</v>
      </c>
      <c r="R50" s="234" t="s">
        <v>201</v>
      </c>
      <c r="S50" s="234" t="s">
        <v>170</v>
      </c>
      <c r="T50" s="235" t="s">
        <v>170</v>
      </c>
      <c r="U50" s="216">
        <v>0.16500000000000001</v>
      </c>
      <c r="V50" s="216">
        <f>ROUND(E50*U50,2)</f>
        <v>0.17</v>
      </c>
      <c r="W50" s="216"/>
      <c r="X50" s="216" t="s">
        <v>163</v>
      </c>
      <c r="Y50" s="207"/>
      <c r="Z50" s="207"/>
      <c r="AA50" s="207"/>
      <c r="AB50" s="207"/>
      <c r="AC50" s="207"/>
      <c r="AD50" s="207"/>
      <c r="AE50" s="207"/>
      <c r="AF50" s="207"/>
      <c r="AG50" s="207" t="s">
        <v>171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50" t="s">
        <v>62</v>
      </c>
      <c r="D51" s="217"/>
      <c r="E51" s="218">
        <v>1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07"/>
      <c r="Z51" s="207"/>
      <c r="AA51" s="207"/>
      <c r="AB51" s="207"/>
      <c r="AC51" s="207"/>
      <c r="AD51" s="207"/>
      <c r="AE51" s="207"/>
      <c r="AF51" s="207"/>
      <c r="AG51" s="207" t="s">
        <v>165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ht="22.5" outlineLevel="1" x14ac:dyDescent="0.2">
      <c r="A52" s="229">
        <v>20</v>
      </c>
      <c r="B52" s="230" t="s">
        <v>228</v>
      </c>
      <c r="C52" s="249" t="s">
        <v>229</v>
      </c>
      <c r="D52" s="231" t="s">
        <v>175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4">
        <v>1.8000000000000001E-4</v>
      </c>
      <c r="O52" s="234">
        <f>ROUND(E52*N52,2)</f>
        <v>0</v>
      </c>
      <c r="P52" s="234">
        <v>0</v>
      </c>
      <c r="Q52" s="234">
        <f>ROUND(E52*P52,2)</f>
        <v>0</v>
      </c>
      <c r="R52" s="234" t="s">
        <v>201</v>
      </c>
      <c r="S52" s="234" t="s">
        <v>170</v>
      </c>
      <c r="T52" s="235" t="s">
        <v>170</v>
      </c>
      <c r="U52" s="216">
        <v>0.16500000000000001</v>
      </c>
      <c r="V52" s="216">
        <f>ROUND(E52*U52,2)</f>
        <v>0.17</v>
      </c>
      <c r="W52" s="216"/>
      <c r="X52" s="216" t="s">
        <v>163</v>
      </c>
      <c r="Y52" s="207"/>
      <c r="Z52" s="207"/>
      <c r="AA52" s="207"/>
      <c r="AB52" s="207"/>
      <c r="AC52" s="207"/>
      <c r="AD52" s="207"/>
      <c r="AE52" s="207"/>
      <c r="AF52" s="207"/>
      <c r="AG52" s="207" t="s">
        <v>171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14"/>
      <c r="B53" s="215"/>
      <c r="C53" s="250" t="s">
        <v>62</v>
      </c>
      <c r="D53" s="217"/>
      <c r="E53" s="218">
        <v>1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07"/>
      <c r="Z53" s="207"/>
      <c r="AA53" s="207"/>
      <c r="AB53" s="207"/>
      <c r="AC53" s="207"/>
      <c r="AD53" s="207"/>
      <c r="AE53" s="207"/>
      <c r="AF53" s="207"/>
      <c r="AG53" s="207" t="s">
        <v>165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29">
        <v>21</v>
      </c>
      <c r="B54" s="230" t="s">
        <v>230</v>
      </c>
      <c r="C54" s="249" t="s">
        <v>231</v>
      </c>
      <c r="D54" s="231" t="s">
        <v>232</v>
      </c>
      <c r="E54" s="232">
        <v>1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4"/>
      <c r="S54" s="234" t="s">
        <v>161</v>
      </c>
      <c r="T54" s="235" t="s">
        <v>162</v>
      </c>
      <c r="U54" s="216">
        <v>0</v>
      </c>
      <c r="V54" s="216">
        <f>ROUND(E54*U54,2)</f>
        <v>0</v>
      </c>
      <c r="W54" s="216"/>
      <c r="X54" s="216" t="s">
        <v>163</v>
      </c>
      <c r="Y54" s="207"/>
      <c r="Z54" s="207"/>
      <c r="AA54" s="207"/>
      <c r="AB54" s="207"/>
      <c r="AC54" s="207"/>
      <c r="AD54" s="207"/>
      <c r="AE54" s="207"/>
      <c r="AF54" s="207"/>
      <c r="AG54" s="207" t="s">
        <v>171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14"/>
      <c r="B55" s="215"/>
      <c r="C55" s="253" t="s">
        <v>233</v>
      </c>
      <c r="D55" s="244"/>
      <c r="E55" s="244"/>
      <c r="F55" s="244"/>
      <c r="G55" s="244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07"/>
      <c r="Z55" s="207"/>
      <c r="AA55" s="207"/>
      <c r="AB55" s="207"/>
      <c r="AC55" s="207"/>
      <c r="AD55" s="207"/>
      <c r="AE55" s="207"/>
      <c r="AF55" s="207"/>
      <c r="AG55" s="207" t="s">
        <v>217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50" t="s">
        <v>62</v>
      </c>
      <c r="D56" s="217"/>
      <c r="E56" s="218">
        <v>1</v>
      </c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07"/>
      <c r="Z56" s="207"/>
      <c r="AA56" s="207"/>
      <c r="AB56" s="207"/>
      <c r="AC56" s="207"/>
      <c r="AD56" s="207"/>
      <c r="AE56" s="207"/>
      <c r="AF56" s="207"/>
      <c r="AG56" s="207" t="s">
        <v>165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22.5" outlineLevel="1" x14ac:dyDescent="0.2">
      <c r="A57" s="229">
        <v>22</v>
      </c>
      <c r="B57" s="230" t="s">
        <v>234</v>
      </c>
      <c r="C57" s="249" t="s">
        <v>235</v>
      </c>
      <c r="D57" s="231" t="s">
        <v>175</v>
      </c>
      <c r="E57" s="232">
        <v>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4">
        <v>2.15E-3</v>
      </c>
      <c r="O57" s="234">
        <f>ROUND(E57*N57,2)</f>
        <v>0</v>
      </c>
      <c r="P57" s="234">
        <v>0</v>
      </c>
      <c r="Q57" s="234">
        <f>ROUND(E57*P57,2)</f>
        <v>0</v>
      </c>
      <c r="R57" s="234"/>
      <c r="S57" s="234" t="s">
        <v>161</v>
      </c>
      <c r="T57" s="235" t="s">
        <v>162</v>
      </c>
      <c r="U57" s="216">
        <v>0.372</v>
      </c>
      <c r="V57" s="216">
        <f>ROUND(E57*U57,2)</f>
        <v>0.37</v>
      </c>
      <c r="W57" s="216"/>
      <c r="X57" s="216" t="s">
        <v>163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171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50" t="s">
        <v>62</v>
      </c>
      <c r="D58" s="217"/>
      <c r="E58" s="218">
        <v>1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07"/>
      <c r="Z58" s="207"/>
      <c r="AA58" s="207"/>
      <c r="AB58" s="207"/>
      <c r="AC58" s="207"/>
      <c r="AD58" s="207"/>
      <c r="AE58" s="207"/>
      <c r="AF58" s="207"/>
      <c r="AG58" s="207" t="s">
        <v>165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29">
        <v>23</v>
      </c>
      <c r="B59" s="230" t="s">
        <v>236</v>
      </c>
      <c r="C59" s="249" t="s">
        <v>237</v>
      </c>
      <c r="D59" s="231" t="s">
        <v>182</v>
      </c>
      <c r="E59" s="232">
        <v>12.5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4">
        <v>4.0099999999999997E-3</v>
      </c>
      <c r="O59" s="234">
        <f>ROUND(E59*N59,2)</f>
        <v>0.05</v>
      </c>
      <c r="P59" s="234">
        <v>0</v>
      </c>
      <c r="Q59" s="234">
        <f>ROUND(E59*P59,2)</f>
        <v>0</v>
      </c>
      <c r="R59" s="234"/>
      <c r="S59" s="234" t="s">
        <v>161</v>
      </c>
      <c r="T59" s="235" t="s">
        <v>162</v>
      </c>
      <c r="U59" s="216">
        <v>0.54290000000000005</v>
      </c>
      <c r="V59" s="216">
        <f>ROUND(E59*U59,2)</f>
        <v>6.79</v>
      </c>
      <c r="W59" s="216"/>
      <c r="X59" s="216" t="s">
        <v>163</v>
      </c>
      <c r="Y59" s="207"/>
      <c r="Z59" s="207"/>
      <c r="AA59" s="207"/>
      <c r="AB59" s="207"/>
      <c r="AC59" s="207"/>
      <c r="AD59" s="207"/>
      <c r="AE59" s="207"/>
      <c r="AF59" s="207"/>
      <c r="AG59" s="207" t="s">
        <v>171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14"/>
      <c r="B60" s="215"/>
      <c r="C60" s="253" t="s">
        <v>238</v>
      </c>
      <c r="D60" s="244"/>
      <c r="E60" s="244"/>
      <c r="F60" s="244"/>
      <c r="G60" s="244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07"/>
      <c r="Z60" s="207"/>
      <c r="AA60" s="207"/>
      <c r="AB60" s="207"/>
      <c r="AC60" s="207"/>
      <c r="AD60" s="207"/>
      <c r="AE60" s="207"/>
      <c r="AF60" s="207"/>
      <c r="AG60" s="207" t="s">
        <v>217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54" t="s">
        <v>239</v>
      </c>
      <c r="D61" s="245"/>
      <c r="E61" s="245"/>
      <c r="F61" s="245"/>
      <c r="G61" s="245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07"/>
      <c r="Z61" s="207"/>
      <c r="AA61" s="207"/>
      <c r="AB61" s="207"/>
      <c r="AC61" s="207"/>
      <c r="AD61" s="207"/>
      <c r="AE61" s="207"/>
      <c r="AF61" s="207"/>
      <c r="AG61" s="207" t="s">
        <v>217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54" t="s">
        <v>240</v>
      </c>
      <c r="D62" s="245"/>
      <c r="E62" s="245"/>
      <c r="F62" s="245"/>
      <c r="G62" s="245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07"/>
      <c r="Z62" s="207"/>
      <c r="AA62" s="207"/>
      <c r="AB62" s="207"/>
      <c r="AC62" s="207"/>
      <c r="AD62" s="207"/>
      <c r="AE62" s="207"/>
      <c r="AF62" s="207"/>
      <c r="AG62" s="207" t="s">
        <v>217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50" t="s">
        <v>241</v>
      </c>
      <c r="D63" s="217"/>
      <c r="E63" s="218">
        <v>12.5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07"/>
      <c r="Z63" s="207"/>
      <c r="AA63" s="207"/>
      <c r="AB63" s="207"/>
      <c r="AC63" s="207"/>
      <c r="AD63" s="207"/>
      <c r="AE63" s="207"/>
      <c r="AF63" s="207"/>
      <c r="AG63" s="207" t="s">
        <v>165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29">
        <v>24</v>
      </c>
      <c r="B64" s="230" t="s">
        <v>242</v>
      </c>
      <c r="C64" s="249" t="s">
        <v>243</v>
      </c>
      <c r="D64" s="231" t="s">
        <v>175</v>
      </c>
      <c r="E64" s="232">
        <v>1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4">
        <v>1E-3</v>
      </c>
      <c r="O64" s="234">
        <f>ROUND(E64*N64,2)</f>
        <v>0</v>
      </c>
      <c r="P64" s="234">
        <v>0</v>
      </c>
      <c r="Q64" s="234">
        <f>ROUND(E64*P64,2)</f>
        <v>0</v>
      </c>
      <c r="R64" s="234"/>
      <c r="S64" s="234" t="s">
        <v>161</v>
      </c>
      <c r="T64" s="235" t="s">
        <v>162</v>
      </c>
      <c r="U64" s="216">
        <v>0</v>
      </c>
      <c r="V64" s="216">
        <f>ROUND(E64*U64,2)</f>
        <v>0</v>
      </c>
      <c r="W64" s="216"/>
      <c r="X64" s="216" t="s">
        <v>163</v>
      </c>
      <c r="Y64" s="207"/>
      <c r="Z64" s="207"/>
      <c r="AA64" s="207"/>
      <c r="AB64" s="207"/>
      <c r="AC64" s="207"/>
      <c r="AD64" s="207"/>
      <c r="AE64" s="207"/>
      <c r="AF64" s="207"/>
      <c r="AG64" s="207" t="s">
        <v>171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53" t="s">
        <v>233</v>
      </c>
      <c r="D65" s="244"/>
      <c r="E65" s="244"/>
      <c r="F65" s="244"/>
      <c r="G65" s="244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07"/>
      <c r="Z65" s="207"/>
      <c r="AA65" s="207"/>
      <c r="AB65" s="207"/>
      <c r="AC65" s="207"/>
      <c r="AD65" s="207"/>
      <c r="AE65" s="207"/>
      <c r="AF65" s="207"/>
      <c r="AG65" s="207" t="s">
        <v>217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50" t="s">
        <v>62</v>
      </c>
      <c r="D66" s="217"/>
      <c r="E66" s="218">
        <v>1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07"/>
      <c r="Z66" s="207"/>
      <c r="AA66" s="207"/>
      <c r="AB66" s="207"/>
      <c r="AC66" s="207"/>
      <c r="AD66" s="207"/>
      <c r="AE66" s="207"/>
      <c r="AF66" s="207"/>
      <c r="AG66" s="207" t="s">
        <v>165</v>
      </c>
      <c r="AH66" s="207">
        <v>0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29">
        <v>25</v>
      </c>
      <c r="B67" s="230" t="s">
        <v>244</v>
      </c>
      <c r="C67" s="249" t="s">
        <v>245</v>
      </c>
      <c r="D67" s="231" t="s">
        <v>175</v>
      </c>
      <c r="E67" s="232">
        <v>1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4"/>
      <c r="S67" s="234" t="s">
        <v>161</v>
      </c>
      <c r="T67" s="235" t="s">
        <v>162</v>
      </c>
      <c r="U67" s="216">
        <v>0</v>
      </c>
      <c r="V67" s="216">
        <f>ROUND(E67*U67,2)</f>
        <v>0</v>
      </c>
      <c r="W67" s="216"/>
      <c r="X67" s="216" t="s">
        <v>163</v>
      </c>
      <c r="Y67" s="207"/>
      <c r="Z67" s="207"/>
      <c r="AA67" s="207"/>
      <c r="AB67" s="207"/>
      <c r="AC67" s="207"/>
      <c r="AD67" s="207"/>
      <c r="AE67" s="207"/>
      <c r="AF67" s="207"/>
      <c r="AG67" s="207" t="s">
        <v>171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50" t="s">
        <v>62</v>
      </c>
      <c r="D68" s="217"/>
      <c r="E68" s="218">
        <v>1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07"/>
      <c r="Z68" s="207"/>
      <c r="AA68" s="207"/>
      <c r="AB68" s="207"/>
      <c r="AC68" s="207"/>
      <c r="AD68" s="207"/>
      <c r="AE68" s="207"/>
      <c r="AF68" s="207"/>
      <c r="AG68" s="207" t="s">
        <v>165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29">
        <v>26</v>
      </c>
      <c r="B69" s="230" t="s">
        <v>246</v>
      </c>
      <c r="C69" s="249" t="s">
        <v>247</v>
      </c>
      <c r="D69" s="231" t="s">
        <v>232</v>
      </c>
      <c r="E69" s="232">
        <v>1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4"/>
      <c r="S69" s="234" t="s">
        <v>161</v>
      </c>
      <c r="T69" s="235" t="s">
        <v>162</v>
      </c>
      <c r="U69" s="216">
        <v>0</v>
      </c>
      <c r="V69" s="216">
        <f>ROUND(E69*U69,2)</f>
        <v>0</v>
      </c>
      <c r="W69" s="216"/>
      <c r="X69" s="216" t="s">
        <v>163</v>
      </c>
      <c r="Y69" s="207"/>
      <c r="Z69" s="207"/>
      <c r="AA69" s="207"/>
      <c r="AB69" s="207"/>
      <c r="AC69" s="207"/>
      <c r="AD69" s="207"/>
      <c r="AE69" s="207"/>
      <c r="AF69" s="207"/>
      <c r="AG69" s="207" t="s">
        <v>171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50" t="s">
        <v>62</v>
      </c>
      <c r="D70" s="217"/>
      <c r="E70" s="218">
        <v>1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07"/>
      <c r="Z70" s="207"/>
      <c r="AA70" s="207"/>
      <c r="AB70" s="207"/>
      <c r="AC70" s="207"/>
      <c r="AD70" s="207"/>
      <c r="AE70" s="207"/>
      <c r="AF70" s="207"/>
      <c r="AG70" s="207" t="s">
        <v>165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ht="22.5" outlineLevel="1" x14ac:dyDescent="0.2">
      <c r="A71" s="229">
        <v>27</v>
      </c>
      <c r="B71" s="230" t="s">
        <v>248</v>
      </c>
      <c r="C71" s="249" t="s">
        <v>249</v>
      </c>
      <c r="D71" s="231" t="s">
        <v>250</v>
      </c>
      <c r="E71" s="232">
        <v>12.5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4" t="s">
        <v>251</v>
      </c>
      <c r="S71" s="234" t="s">
        <v>170</v>
      </c>
      <c r="T71" s="235" t="s">
        <v>170</v>
      </c>
      <c r="U71" s="216">
        <v>0</v>
      </c>
      <c r="V71" s="216">
        <f>ROUND(E71*U71,2)</f>
        <v>0</v>
      </c>
      <c r="W71" s="216"/>
      <c r="X71" s="216" t="s">
        <v>252</v>
      </c>
      <c r="Y71" s="207"/>
      <c r="Z71" s="207"/>
      <c r="AA71" s="207"/>
      <c r="AB71" s="207"/>
      <c r="AC71" s="207"/>
      <c r="AD71" s="207"/>
      <c r="AE71" s="207"/>
      <c r="AF71" s="207"/>
      <c r="AG71" s="207" t="s">
        <v>253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50" t="s">
        <v>218</v>
      </c>
      <c r="D72" s="217"/>
      <c r="E72" s="218">
        <v>12.5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07"/>
      <c r="Z72" s="207"/>
      <c r="AA72" s="207"/>
      <c r="AB72" s="207"/>
      <c r="AC72" s="207"/>
      <c r="AD72" s="207"/>
      <c r="AE72" s="207"/>
      <c r="AF72" s="207"/>
      <c r="AG72" s="207" t="s">
        <v>165</v>
      </c>
      <c r="AH72" s="207">
        <v>5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29">
        <v>28</v>
      </c>
      <c r="B73" s="230" t="s">
        <v>254</v>
      </c>
      <c r="C73" s="249" t="s">
        <v>255</v>
      </c>
      <c r="D73" s="231" t="s">
        <v>191</v>
      </c>
      <c r="E73" s="232">
        <v>5.5939999999999997E-2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4">
        <v>0</v>
      </c>
      <c r="O73" s="234">
        <f>ROUND(E73*N73,2)</f>
        <v>0</v>
      </c>
      <c r="P73" s="234">
        <v>0</v>
      </c>
      <c r="Q73" s="234">
        <f>ROUND(E73*P73,2)</f>
        <v>0</v>
      </c>
      <c r="R73" s="234" t="s">
        <v>201</v>
      </c>
      <c r="S73" s="234" t="s">
        <v>170</v>
      </c>
      <c r="T73" s="235" t="s">
        <v>170</v>
      </c>
      <c r="U73" s="216">
        <v>1.327</v>
      </c>
      <c r="V73" s="216">
        <f>ROUND(E73*U73,2)</f>
        <v>7.0000000000000007E-2</v>
      </c>
      <c r="W73" s="216"/>
      <c r="X73" s="216" t="s">
        <v>193</v>
      </c>
      <c r="Y73" s="207"/>
      <c r="Z73" s="207"/>
      <c r="AA73" s="207"/>
      <c r="AB73" s="207"/>
      <c r="AC73" s="207"/>
      <c r="AD73" s="207"/>
      <c r="AE73" s="207"/>
      <c r="AF73" s="207"/>
      <c r="AG73" s="207" t="s">
        <v>194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52" t="s">
        <v>256</v>
      </c>
      <c r="D74" s="243"/>
      <c r="E74" s="243"/>
      <c r="F74" s="243"/>
      <c r="G74" s="243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07"/>
      <c r="Z74" s="207"/>
      <c r="AA74" s="207"/>
      <c r="AB74" s="207"/>
      <c r="AC74" s="207"/>
      <c r="AD74" s="207"/>
      <c r="AE74" s="207"/>
      <c r="AF74" s="207"/>
      <c r="AG74" s="207" t="s">
        <v>196</v>
      </c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ht="33.75" outlineLevel="1" x14ac:dyDescent="0.2">
      <c r="A75" s="229">
        <v>29</v>
      </c>
      <c r="B75" s="230" t="s">
        <v>257</v>
      </c>
      <c r="C75" s="249" t="s">
        <v>258</v>
      </c>
      <c r="D75" s="231" t="s">
        <v>191</v>
      </c>
      <c r="E75" s="232">
        <v>5.5939999999999997E-2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4">
        <v>0</v>
      </c>
      <c r="O75" s="234">
        <f>ROUND(E75*N75,2)</f>
        <v>0</v>
      </c>
      <c r="P75" s="234">
        <v>0</v>
      </c>
      <c r="Q75" s="234">
        <f>ROUND(E75*P75,2)</f>
        <v>0</v>
      </c>
      <c r="R75" s="234" t="s">
        <v>201</v>
      </c>
      <c r="S75" s="234" t="s">
        <v>170</v>
      </c>
      <c r="T75" s="235" t="s">
        <v>170</v>
      </c>
      <c r="U75" s="216">
        <v>1.2190000000000001</v>
      </c>
      <c r="V75" s="216">
        <f>ROUND(E75*U75,2)</f>
        <v>7.0000000000000007E-2</v>
      </c>
      <c r="W75" s="216"/>
      <c r="X75" s="216" t="s">
        <v>193</v>
      </c>
      <c r="Y75" s="207"/>
      <c r="Z75" s="207"/>
      <c r="AA75" s="207"/>
      <c r="AB75" s="207"/>
      <c r="AC75" s="207"/>
      <c r="AD75" s="207"/>
      <c r="AE75" s="207"/>
      <c r="AF75" s="207"/>
      <c r="AG75" s="207" t="s">
        <v>194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14"/>
      <c r="B76" s="215"/>
      <c r="C76" s="252" t="s">
        <v>256</v>
      </c>
      <c r="D76" s="243"/>
      <c r="E76" s="243"/>
      <c r="F76" s="243"/>
      <c r="G76" s="243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07"/>
      <c r="Z76" s="207"/>
      <c r="AA76" s="207"/>
      <c r="AB76" s="207"/>
      <c r="AC76" s="207"/>
      <c r="AD76" s="207"/>
      <c r="AE76" s="207"/>
      <c r="AF76" s="207"/>
      <c r="AG76" s="207" t="s">
        <v>196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x14ac:dyDescent="0.2">
      <c r="A77" s="223" t="s">
        <v>156</v>
      </c>
      <c r="B77" s="224" t="s">
        <v>102</v>
      </c>
      <c r="C77" s="248" t="s">
        <v>103</v>
      </c>
      <c r="D77" s="225"/>
      <c r="E77" s="226"/>
      <c r="F77" s="227"/>
      <c r="G77" s="227">
        <f>SUMIF(AG78:AG84,"&lt;&gt;NOR",G78:G84)</f>
        <v>0</v>
      </c>
      <c r="H77" s="227"/>
      <c r="I77" s="227">
        <f>SUM(I78:I84)</f>
        <v>0</v>
      </c>
      <c r="J77" s="227"/>
      <c r="K77" s="227">
        <f>SUM(K78:K84)</f>
        <v>0</v>
      </c>
      <c r="L77" s="227"/>
      <c r="M77" s="227">
        <f>SUM(M78:M84)</f>
        <v>0</v>
      </c>
      <c r="N77" s="227"/>
      <c r="O77" s="227">
        <f>SUM(O78:O84)</f>
        <v>0.15</v>
      </c>
      <c r="P77" s="227"/>
      <c r="Q77" s="227">
        <f>SUM(Q78:Q84)</f>
        <v>0</v>
      </c>
      <c r="R77" s="227"/>
      <c r="S77" s="227"/>
      <c r="T77" s="228"/>
      <c r="U77" s="222"/>
      <c r="V77" s="222">
        <f>SUM(V78:V84)</f>
        <v>1.77</v>
      </c>
      <c r="W77" s="222"/>
      <c r="X77" s="222"/>
      <c r="AG77" t="s">
        <v>157</v>
      </c>
    </row>
    <row r="78" spans="1:60" outlineLevel="1" x14ac:dyDescent="0.2">
      <c r="A78" s="236">
        <v>30</v>
      </c>
      <c r="B78" s="237" t="s">
        <v>259</v>
      </c>
      <c r="C78" s="251" t="s">
        <v>260</v>
      </c>
      <c r="D78" s="238" t="s">
        <v>175</v>
      </c>
      <c r="E78" s="239">
        <v>3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41">
        <v>0.05</v>
      </c>
      <c r="O78" s="241">
        <f>ROUND(E78*N78,2)</f>
        <v>0.15</v>
      </c>
      <c r="P78" s="241">
        <v>0</v>
      </c>
      <c r="Q78" s="241">
        <f>ROUND(E78*P78,2)</f>
        <v>0</v>
      </c>
      <c r="R78" s="241"/>
      <c r="S78" s="241" t="s">
        <v>161</v>
      </c>
      <c r="T78" s="242" t="s">
        <v>162</v>
      </c>
      <c r="U78" s="216">
        <v>0</v>
      </c>
      <c r="V78" s="216">
        <f>ROUND(E78*U78,2)</f>
        <v>0</v>
      </c>
      <c r="W78" s="216"/>
      <c r="X78" s="216" t="s">
        <v>163</v>
      </c>
      <c r="Y78" s="207"/>
      <c r="Z78" s="207"/>
      <c r="AA78" s="207"/>
      <c r="AB78" s="207"/>
      <c r="AC78" s="207"/>
      <c r="AD78" s="207"/>
      <c r="AE78" s="207"/>
      <c r="AF78" s="207"/>
      <c r="AG78" s="207" t="s">
        <v>171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36">
        <v>31</v>
      </c>
      <c r="B79" s="237" t="s">
        <v>261</v>
      </c>
      <c r="C79" s="251" t="s">
        <v>262</v>
      </c>
      <c r="D79" s="238" t="s">
        <v>175</v>
      </c>
      <c r="E79" s="239">
        <v>1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1"/>
      <c r="S79" s="241" t="s">
        <v>161</v>
      </c>
      <c r="T79" s="242" t="s">
        <v>162</v>
      </c>
      <c r="U79" s="216">
        <v>0</v>
      </c>
      <c r="V79" s="216">
        <f>ROUND(E79*U79,2)</f>
        <v>0</v>
      </c>
      <c r="W79" s="216"/>
      <c r="X79" s="216" t="s">
        <v>163</v>
      </c>
      <c r="Y79" s="207"/>
      <c r="Z79" s="207"/>
      <c r="AA79" s="207"/>
      <c r="AB79" s="207"/>
      <c r="AC79" s="207"/>
      <c r="AD79" s="207"/>
      <c r="AE79" s="207"/>
      <c r="AF79" s="207"/>
      <c r="AG79" s="207" t="s">
        <v>171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36">
        <v>32</v>
      </c>
      <c r="B80" s="237" t="s">
        <v>263</v>
      </c>
      <c r="C80" s="251" t="s">
        <v>264</v>
      </c>
      <c r="D80" s="238" t="s">
        <v>175</v>
      </c>
      <c r="E80" s="239">
        <v>1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1"/>
      <c r="S80" s="241" t="s">
        <v>161</v>
      </c>
      <c r="T80" s="242" t="s">
        <v>162</v>
      </c>
      <c r="U80" s="216">
        <v>0</v>
      </c>
      <c r="V80" s="216">
        <f>ROUND(E80*U80,2)</f>
        <v>0</v>
      </c>
      <c r="W80" s="216"/>
      <c r="X80" s="216" t="s">
        <v>163</v>
      </c>
      <c r="Y80" s="207"/>
      <c r="Z80" s="207"/>
      <c r="AA80" s="207"/>
      <c r="AB80" s="207"/>
      <c r="AC80" s="207"/>
      <c r="AD80" s="207"/>
      <c r="AE80" s="207"/>
      <c r="AF80" s="207"/>
      <c r="AG80" s="207" t="s">
        <v>171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29">
        <v>33</v>
      </c>
      <c r="B81" s="230" t="s">
        <v>265</v>
      </c>
      <c r="C81" s="249" t="s">
        <v>266</v>
      </c>
      <c r="D81" s="231" t="s">
        <v>191</v>
      </c>
      <c r="E81" s="232">
        <v>0.15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4" t="s">
        <v>267</v>
      </c>
      <c r="S81" s="234" t="s">
        <v>170</v>
      </c>
      <c r="T81" s="235" t="s">
        <v>170</v>
      </c>
      <c r="U81" s="216">
        <v>10.582000000000001</v>
      </c>
      <c r="V81" s="216">
        <f>ROUND(E81*U81,2)</f>
        <v>1.59</v>
      </c>
      <c r="W81" s="216"/>
      <c r="X81" s="216" t="s">
        <v>193</v>
      </c>
      <c r="Y81" s="207"/>
      <c r="Z81" s="207"/>
      <c r="AA81" s="207"/>
      <c r="AB81" s="207"/>
      <c r="AC81" s="207"/>
      <c r="AD81" s="207"/>
      <c r="AE81" s="207"/>
      <c r="AF81" s="207"/>
      <c r="AG81" s="207" t="s">
        <v>194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14"/>
      <c r="B82" s="215"/>
      <c r="C82" s="252" t="s">
        <v>256</v>
      </c>
      <c r="D82" s="243"/>
      <c r="E82" s="243"/>
      <c r="F82" s="243"/>
      <c r="G82" s="243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07"/>
      <c r="Z82" s="207"/>
      <c r="AA82" s="207"/>
      <c r="AB82" s="207"/>
      <c r="AC82" s="207"/>
      <c r="AD82" s="207"/>
      <c r="AE82" s="207"/>
      <c r="AF82" s="207"/>
      <c r="AG82" s="207" t="s">
        <v>196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ht="33.75" outlineLevel="1" x14ac:dyDescent="0.2">
      <c r="A83" s="229">
        <v>34</v>
      </c>
      <c r="B83" s="230" t="s">
        <v>268</v>
      </c>
      <c r="C83" s="249" t="s">
        <v>269</v>
      </c>
      <c r="D83" s="231" t="s">
        <v>191</v>
      </c>
      <c r="E83" s="232">
        <v>0.15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4">
        <v>0</v>
      </c>
      <c r="O83" s="234">
        <f>ROUND(E83*N83,2)</f>
        <v>0</v>
      </c>
      <c r="P83" s="234">
        <v>0</v>
      </c>
      <c r="Q83" s="234">
        <f>ROUND(E83*P83,2)</f>
        <v>0</v>
      </c>
      <c r="R83" s="234" t="s">
        <v>267</v>
      </c>
      <c r="S83" s="234" t="s">
        <v>170</v>
      </c>
      <c r="T83" s="235" t="s">
        <v>170</v>
      </c>
      <c r="U83" s="216">
        <v>1.1830000000000001</v>
      </c>
      <c r="V83" s="216">
        <f>ROUND(E83*U83,2)</f>
        <v>0.18</v>
      </c>
      <c r="W83" s="216"/>
      <c r="X83" s="216" t="s">
        <v>193</v>
      </c>
      <c r="Y83" s="207"/>
      <c r="Z83" s="207"/>
      <c r="AA83" s="207"/>
      <c r="AB83" s="207"/>
      <c r="AC83" s="207"/>
      <c r="AD83" s="207"/>
      <c r="AE83" s="207"/>
      <c r="AF83" s="207"/>
      <c r="AG83" s="207" t="s">
        <v>194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52" t="s">
        <v>256</v>
      </c>
      <c r="D84" s="243"/>
      <c r="E84" s="243"/>
      <c r="F84" s="243"/>
      <c r="G84" s="243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07"/>
      <c r="Z84" s="207"/>
      <c r="AA84" s="207"/>
      <c r="AB84" s="207"/>
      <c r="AC84" s="207"/>
      <c r="AD84" s="207"/>
      <c r="AE84" s="207"/>
      <c r="AF84" s="207"/>
      <c r="AG84" s="207" t="s">
        <v>196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x14ac:dyDescent="0.2">
      <c r="A85" s="223" t="s">
        <v>156</v>
      </c>
      <c r="B85" s="224" t="s">
        <v>104</v>
      </c>
      <c r="C85" s="248" t="s">
        <v>105</v>
      </c>
      <c r="D85" s="225"/>
      <c r="E85" s="226"/>
      <c r="F85" s="227"/>
      <c r="G85" s="227">
        <f>SUMIF(AG86:AG113,"&lt;&gt;NOR",G86:G113)</f>
        <v>0</v>
      </c>
      <c r="H85" s="227"/>
      <c r="I85" s="227">
        <f>SUM(I86:I113)</f>
        <v>0</v>
      </c>
      <c r="J85" s="227"/>
      <c r="K85" s="227">
        <f>SUM(K86:K113)</f>
        <v>0</v>
      </c>
      <c r="L85" s="227"/>
      <c r="M85" s="227">
        <f>SUM(M86:M113)</f>
        <v>0</v>
      </c>
      <c r="N85" s="227"/>
      <c r="O85" s="227">
        <f>SUM(O86:O113)</f>
        <v>0.25</v>
      </c>
      <c r="P85" s="227"/>
      <c r="Q85" s="227">
        <f>SUM(Q86:Q113)</f>
        <v>0</v>
      </c>
      <c r="R85" s="227"/>
      <c r="S85" s="227"/>
      <c r="T85" s="228"/>
      <c r="U85" s="222"/>
      <c r="V85" s="222">
        <f>SUM(V86:V113)</f>
        <v>1.52</v>
      </c>
      <c r="W85" s="222"/>
      <c r="X85" s="222"/>
      <c r="AG85" t="s">
        <v>157</v>
      </c>
    </row>
    <row r="86" spans="1:60" outlineLevel="1" x14ac:dyDescent="0.2">
      <c r="A86" s="229">
        <v>35</v>
      </c>
      <c r="B86" s="230" t="s">
        <v>270</v>
      </c>
      <c r="C86" s="249" t="s">
        <v>271</v>
      </c>
      <c r="D86" s="231" t="s">
        <v>232</v>
      </c>
      <c r="E86" s="232">
        <v>3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4">
        <v>1.1299999999999999E-3</v>
      </c>
      <c r="O86" s="234">
        <f>ROUND(E86*N86,2)</f>
        <v>0</v>
      </c>
      <c r="P86" s="234">
        <v>0</v>
      </c>
      <c r="Q86" s="234">
        <f>ROUND(E86*P86,2)</f>
        <v>0</v>
      </c>
      <c r="R86" s="234" t="s">
        <v>267</v>
      </c>
      <c r="S86" s="234" t="s">
        <v>170</v>
      </c>
      <c r="T86" s="235" t="s">
        <v>170</v>
      </c>
      <c r="U86" s="216">
        <v>0.114</v>
      </c>
      <c r="V86" s="216">
        <f>ROUND(E86*U86,2)</f>
        <v>0.34</v>
      </c>
      <c r="W86" s="216"/>
      <c r="X86" s="216" t="s">
        <v>163</v>
      </c>
      <c r="Y86" s="207"/>
      <c r="Z86" s="207"/>
      <c r="AA86" s="207"/>
      <c r="AB86" s="207"/>
      <c r="AC86" s="207"/>
      <c r="AD86" s="207"/>
      <c r="AE86" s="207"/>
      <c r="AF86" s="207"/>
      <c r="AG86" s="207" t="s">
        <v>171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50" t="s">
        <v>68</v>
      </c>
      <c r="D87" s="217"/>
      <c r="E87" s="218">
        <v>3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07"/>
      <c r="Z87" s="207"/>
      <c r="AA87" s="207"/>
      <c r="AB87" s="207"/>
      <c r="AC87" s="207"/>
      <c r="AD87" s="207"/>
      <c r="AE87" s="207"/>
      <c r="AF87" s="207"/>
      <c r="AG87" s="207" t="s">
        <v>165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ht="22.5" outlineLevel="1" x14ac:dyDescent="0.2">
      <c r="A88" s="229">
        <v>36</v>
      </c>
      <c r="B88" s="230" t="s">
        <v>272</v>
      </c>
      <c r="C88" s="249" t="s">
        <v>273</v>
      </c>
      <c r="D88" s="231" t="s">
        <v>175</v>
      </c>
      <c r="E88" s="232">
        <v>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4">
        <v>0.1</v>
      </c>
      <c r="O88" s="234">
        <f>ROUND(E88*N88,2)</f>
        <v>0.1</v>
      </c>
      <c r="P88" s="234">
        <v>0</v>
      </c>
      <c r="Q88" s="234">
        <f>ROUND(E88*P88,2)</f>
        <v>0</v>
      </c>
      <c r="R88" s="234"/>
      <c r="S88" s="234" t="s">
        <v>161</v>
      </c>
      <c r="T88" s="235" t="s">
        <v>162</v>
      </c>
      <c r="U88" s="216">
        <v>0</v>
      </c>
      <c r="V88" s="216">
        <f>ROUND(E88*U88,2)</f>
        <v>0</v>
      </c>
      <c r="W88" s="216"/>
      <c r="X88" s="216" t="s">
        <v>163</v>
      </c>
      <c r="Y88" s="207"/>
      <c r="Z88" s="207"/>
      <c r="AA88" s="207"/>
      <c r="AB88" s="207"/>
      <c r="AC88" s="207"/>
      <c r="AD88" s="207"/>
      <c r="AE88" s="207"/>
      <c r="AF88" s="207"/>
      <c r="AG88" s="207" t="s">
        <v>171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53" t="s">
        <v>233</v>
      </c>
      <c r="D89" s="244"/>
      <c r="E89" s="244"/>
      <c r="F89" s="244"/>
      <c r="G89" s="244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07"/>
      <c r="Z89" s="207"/>
      <c r="AA89" s="207"/>
      <c r="AB89" s="207"/>
      <c r="AC89" s="207"/>
      <c r="AD89" s="207"/>
      <c r="AE89" s="207"/>
      <c r="AF89" s="207"/>
      <c r="AG89" s="207" t="s">
        <v>217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50" t="s">
        <v>62</v>
      </c>
      <c r="D90" s="217"/>
      <c r="E90" s="218">
        <v>1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07"/>
      <c r="Z90" s="207"/>
      <c r="AA90" s="207"/>
      <c r="AB90" s="207"/>
      <c r="AC90" s="207"/>
      <c r="AD90" s="207"/>
      <c r="AE90" s="207"/>
      <c r="AF90" s="207"/>
      <c r="AG90" s="207" t="s">
        <v>165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29">
        <v>37</v>
      </c>
      <c r="B91" s="230" t="s">
        <v>274</v>
      </c>
      <c r="C91" s="249" t="s">
        <v>275</v>
      </c>
      <c r="D91" s="231" t="s">
        <v>175</v>
      </c>
      <c r="E91" s="232">
        <v>1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4"/>
      <c r="S91" s="234" t="s">
        <v>161</v>
      </c>
      <c r="T91" s="235" t="s">
        <v>162</v>
      </c>
      <c r="U91" s="216">
        <v>0</v>
      </c>
      <c r="V91" s="216">
        <f>ROUND(E91*U91,2)</f>
        <v>0</v>
      </c>
      <c r="W91" s="216"/>
      <c r="X91" s="216" t="s">
        <v>163</v>
      </c>
      <c r="Y91" s="207"/>
      <c r="Z91" s="207"/>
      <c r="AA91" s="207"/>
      <c r="AB91" s="207"/>
      <c r="AC91" s="207"/>
      <c r="AD91" s="207"/>
      <c r="AE91" s="207"/>
      <c r="AF91" s="207"/>
      <c r="AG91" s="207" t="s">
        <v>171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53" t="s">
        <v>233</v>
      </c>
      <c r="D92" s="244"/>
      <c r="E92" s="244"/>
      <c r="F92" s="244"/>
      <c r="G92" s="244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07"/>
      <c r="Z92" s="207"/>
      <c r="AA92" s="207"/>
      <c r="AB92" s="207"/>
      <c r="AC92" s="207"/>
      <c r="AD92" s="207"/>
      <c r="AE92" s="207"/>
      <c r="AF92" s="207"/>
      <c r="AG92" s="207" t="s">
        <v>217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50" t="s">
        <v>276</v>
      </c>
      <c r="D93" s="217"/>
      <c r="E93" s="218">
        <v>1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07"/>
      <c r="Z93" s="207"/>
      <c r="AA93" s="207"/>
      <c r="AB93" s="207"/>
      <c r="AC93" s="207"/>
      <c r="AD93" s="207"/>
      <c r="AE93" s="207"/>
      <c r="AF93" s="207"/>
      <c r="AG93" s="207" t="s">
        <v>165</v>
      </c>
      <c r="AH93" s="207">
        <v>5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ht="22.5" outlineLevel="1" x14ac:dyDescent="0.2">
      <c r="A94" s="229">
        <v>38</v>
      </c>
      <c r="B94" s="230" t="s">
        <v>277</v>
      </c>
      <c r="C94" s="249" t="s">
        <v>278</v>
      </c>
      <c r="D94" s="231" t="s">
        <v>175</v>
      </c>
      <c r="E94" s="232">
        <v>1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4">
        <v>5.1999999999999998E-2</v>
      </c>
      <c r="O94" s="234">
        <f>ROUND(E94*N94,2)</f>
        <v>0.05</v>
      </c>
      <c r="P94" s="234">
        <v>0</v>
      </c>
      <c r="Q94" s="234">
        <f>ROUND(E94*P94,2)</f>
        <v>0</v>
      </c>
      <c r="R94" s="234"/>
      <c r="S94" s="234" t="s">
        <v>161</v>
      </c>
      <c r="T94" s="235" t="s">
        <v>162</v>
      </c>
      <c r="U94" s="216">
        <v>0</v>
      </c>
      <c r="V94" s="216">
        <f>ROUND(E94*U94,2)</f>
        <v>0</v>
      </c>
      <c r="W94" s="216"/>
      <c r="X94" s="216" t="s">
        <v>163</v>
      </c>
      <c r="Y94" s="207"/>
      <c r="Z94" s="207"/>
      <c r="AA94" s="207"/>
      <c r="AB94" s="207"/>
      <c r="AC94" s="207"/>
      <c r="AD94" s="207"/>
      <c r="AE94" s="207"/>
      <c r="AF94" s="207"/>
      <c r="AG94" s="207" t="s">
        <v>171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ht="22.5" outlineLevel="1" x14ac:dyDescent="0.2">
      <c r="A95" s="214"/>
      <c r="B95" s="215"/>
      <c r="C95" s="253" t="s">
        <v>279</v>
      </c>
      <c r="D95" s="244"/>
      <c r="E95" s="244"/>
      <c r="F95" s="244"/>
      <c r="G95" s="244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07"/>
      <c r="Z95" s="207"/>
      <c r="AA95" s="207"/>
      <c r="AB95" s="207"/>
      <c r="AC95" s="207"/>
      <c r="AD95" s="207"/>
      <c r="AE95" s="207"/>
      <c r="AF95" s="207"/>
      <c r="AG95" s="207" t="s">
        <v>217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46" t="str">
        <f>C95</f>
        <v>Kompaktní automatické doplňovací zařízení pro soustavy s membránovou expanzní nádobou pro přímé napojení na rozvod pitné vody. Obsahuje systémový oddělovač BA schválený DVGW. Kontrolované dopouštění s hlídáním doby dopouštění i počtu cyklů.</v>
      </c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54" t="s">
        <v>280</v>
      </c>
      <c r="D96" s="245"/>
      <c r="E96" s="245"/>
      <c r="F96" s="245"/>
      <c r="G96" s="245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07"/>
      <c r="Z96" s="207"/>
      <c r="AA96" s="207"/>
      <c r="AB96" s="207"/>
      <c r="AC96" s="207"/>
      <c r="AD96" s="207"/>
      <c r="AE96" s="207"/>
      <c r="AF96" s="207"/>
      <c r="AG96" s="207" t="s">
        <v>217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14"/>
      <c r="B97" s="215"/>
      <c r="C97" s="254" t="s">
        <v>281</v>
      </c>
      <c r="D97" s="245"/>
      <c r="E97" s="245"/>
      <c r="F97" s="245"/>
      <c r="G97" s="245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07"/>
      <c r="Z97" s="207"/>
      <c r="AA97" s="207"/>
      <c r="AB97" s="207"/>
      <c r="AC97" s="207"/>
      <c r="AD97" s="207"/>
      <c r="AE97" s="207"/>
      <c r="AF97" s="207"/>
      <c r="AG97" s="207" t="s">
        <v>217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50" t="s">
        <v>62</v>
      </c>
      <c r="D98" s="217"/>
      <c r="E98" s="218">
        <v>1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07"/>
      <c r="Z98" s="207"/>
      <c r="AA98" s="207"/>
      <c r="AB98" s="207"/>
      <c r="AC98" s="207"/>
      <c r="AD98" s="207"/>
      <c r="AE98" s="207"/>
      <c r="AF98" s="207"/>
      <c r="AG98" s="207" t="s">
        <v>165</v>
      </c>
      <c r="AH98" s="207">
        <v>0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ht="22.5" outlineLevel="1" x14ac:dyDescent="0.2">
      <c r="A99" s="229">
        <v>39</v>
      </c>
      <c r="B99" s="230" t="s">
        <v>282</v>
      </c>
      <c r="C99" s="249" t="s">
        <v>283</v>
      </c>
      <c r="D99" s="231" t="s">
        <v>232</v>
      </c>
      <c r="E99" s="232">
        <v>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4">
        <v>5.1999999999999998E-2</v>
      </c>
      <c r="O99" s="234">
        <f>ROUND(E99*N99,2)</f>
        <v>0.05</v>
      </c>
      <c r="P99" s="234">
        <v>0</v>
      </c>
      <c r="Q99" s="234">
        <f>ROUND(E99*P99,2)</f>
        <v>0</v>
      </c>
      <c r="R99" s="234"/>
      <c r="S99" s="234" t="s">
        <v>161</v>
      </c>
      <c r="T99" s="235" t="s">
        <v>162</v>
      </c>
      <c r="U99" s="216">
        <v>0</v>
      </c>
      <c r="V99" s="216">
        <f>ROUND(E99*U99,2)</f>
        <v>0</v>
      </c>
      <c r="W99" s="216"/>
      <c r="X99" s="216" t="s">
        <v>163</v>
      </c>
      <c r="Y99" s="207"/>
      <c r="Z99" s="207"/>
      <c r="AA99" s="207"/>
      <c r="AB99" s="207"/>
      <c r="AC99" s="207"/>
      <c r="AD99" s="207"/>
      <c r="AE99" s="207"/>
      <c r="AF99" s="207"/>
      <c r="AG99" s="207" t="s">
        <v>171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ht="22.5" outlineLevel="1" x14ac:dyDescent="0.2">
      <c r="A100" s="214"/>
      <c r="B100" s="215"/>
      <c r="C100" s="253" t="s">
        <v>284</v>
      </c>
      <c r="D100" s="244"/>
      <c r="E100" s="244"/>
      <c r="F100" s="244"/>
      <c r="G100" s="244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217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46" t="str">
        <f>C100</f>
        <v>Změkčovací armatura pro doplnění topných soustav, kapacita při 1 °dH=2x6 m3/h, včetně uzavírací armatury s kohoutem pro kontrolní odběry.</v>
      </c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50" t="s">
        <v>62</v>
      </c>
      <c r="D101" s="217"/>
      <c r="E101" s="218">
        <v>1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165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29">
        <v>40</v>
      </c>
      <c r="B102" s="230" t="s">
        <v>285</v>
      </c>
      <c r="C102" s="249" t="s">
        <v>286</v>
      </c>
      <c r="D102" s="231" t="s">
        <v>287</v>
      </c>
      <c r="E102" s="232">
        <v>1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4">
        <v>5.1999999999999998E-2</v>
      </c>
      <c r="O102" s="234">
        <f>ROUND(E102*N102,2)</f>
        <v>0.05</v>
      </c>
      <c r="P102" s="234">
        <v>0</v>
      </c>
      <c r="Q102" s="234">
        <f>ROUND(E102*P102,2)</f>
        <v>0</v>
      </c>
      <c r="R102" s="234"/>
      <c r="S102" s="234" t="s">
        <v>161</v>
      </c>
      <c r="T102" s="235" t="s">
        <v>162</v>
      </c>
      <c r="U102" s="216">
        <v>0</v>
      </c>
      <c r="V102" s="216">
        <f>ROUND(E102*U102,2)</f>
        <v>0</v>
      </c>
      <c r="W102" s="216"/>
      <c r="X102" s="216" t="s">
        <v>163</v>
      </c>
      <c r="Y102" s="207"/>
      <c r="Z102" s="207"/>
      <c r="AA102" s="207"/>
      <c r="AB102" s="207"/>
      <c r="AC102" s="207"/>
      <c r="AD102" s="207"/>
      <c r="AE102" s="207"/>
      <c r="AF102" s="207"/>
      <c r="AG102" s="207" t="s">
        <v>171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14"/>
      <c r="B103" s="215"/>
      <c r="C103" s="250" t="s">
        <v>62</v>
      </c>
      <c r="D103" s="217"/>
      <c r="E103" s="218">
        <v>1</v>
      </c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165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29">
        <v>41</v>
      </c>
      <c r="B104" s="230" t="s">
        <v>288</v>
      </c>
      <c r="C104" s="249" t="s">
        <v>289</v>
      </c>
      <c r="D104" s="231" t="s">
        <v>175</v>
      </c>
      <c r="E104" s="232">
        <v>1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4">
        <v>0</v>
      </c>
      <c r="O104" s="234">
        <f>ROUND(E104*N104,2)</f>
        <v>0</v>
      </c>
      <c r="P104" s="234">
        <v>0</v>
      </c>
      <c r="Q104" s="234">
        <f>ROUND(E104*P104,2)</f>
        <v>0</v>
      </c>
      <c r="R104" s="234"/>
      <c r="S104" s="234" t="s">
        <v>161</v>
      </c>
      <c r="T104" s="235" t="s">
        <v>162</v>
      </c>
      <c r="U104" s="216">
        <v>0</v>
      </c>
      <c r="V104" s="216">
        <f>ROUND(E104*U104,2)</f>
        <v>0</v>
      </c>
      <c r="W104" s="216"/>
      <c r="X104" s="216" t="s">
        <v>163</v>
      </c>
      <c r="Y104" s="207"/>
      <c r="Z104" s="207"/>
      <c r="AA104" s="207"/>
      <c r="AB104" s="207"/>
      <c r="AC104" s="207"/>
      <c r="AD104" s="207"/>
      <c r="AE104" s="207"/>
      <c r="AF104" s="207"/>
      <c r="AG104" s="207" t="s">
        <v>171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50" t="s">
        <v>62</v>
      </c>
      <c r="D105" s="217"/>
      <c r="E105" s="218">
        <v>1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165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29">
        <v>42</v>
      </c>
      <c r="B106" s="230" t="s">
        <v>290</v>
      </c>
      <c r="C106" s="249" t="s">
        <v>291</v>
      </c>
      <c r="D106" s="231" t="s">
        <v>232</v>
      </c>
      <c r="E106" s="232">
        <v>1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4">
        <v>0</v>
      </c>
      <c r="O106" s="234">
        <f>ROUND(E106*N106,2)</f>
        <v>0</v>
      </c>
      <c r="P106" s="234">
        <v>0</v>
      </c>
      <c r="Q106" s="234">
        <f>ROUND(E106*P106,2)</f>
        <v>0</v>
      </c>
      <c r="R106" s="234"/>
      <c r="S106" s="234" t="s">
        <v>161</v>
      </c>
      <c r="T106" s="235" t="s">
        <v>162</v>
      </c>
      <c r="U106" s="216">
        <v>0</v>
      </c>
      <c r="V106" s="216">
        <f>ROUND(E106*U106,2)</f>
        <v>0</v>
      </c>
      <c r="W106" s="216"/>
      <c r="X106" s="216" t="s">
        <v>163</v>
      </c>
      <c r="Y106" s="207"/>
      <c r="Z106" s="207"/>
      <c r="AA106" s="207"/>
      <c r="AB106" s="207"/>
      <c r="AC106" s="207"/>
      <c r="AD106" s="207"/>
      <c r="AE106" s="207"/>
      <c r="AF106" s="207"/>
      <c r="AG106" s="207" t="s">
        <v>171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53" t="s">
        <v>233</v>
      </c>
      <c r="D107" s="244"/>
      <c r="E107" s="244"/>
      <c r="F107" s="244"/>
      <c r="G107" s="244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217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50" t="s">
        <v>62</v>
      </c>
      <c r="D108" s="217"/>
      <c r="E108" s="218">
        <v>1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165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29">
        <v>43</v>
      </c>
      <c r="B109" s="230" t="s">
        <v>292</v>
      </c>
      <c r="C109" s="249" t="s">
        <v>293</v>
      </c>
      <c r="D109" s="231" t="s">
        <v>232</v>
      </c>
      <c r="E109" s="232">
        <v>1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4"/>
      <c r="S109" s="234" t="s">
        <v>161</v>
      </c>
      <c r="T109" s="235" t="s">
        <v>162</v>
      </c>
      <c r="U109" s="216">
        <v>0</v>
      </c>
      <c r="V109" s="216">
        <f>ROUND(E109*U109,2)</f>
        <v>0</v>
      </c>
      <c r="W109" s="216"/>
      <c r="X109" s="216" t="s">
        <v>163</v>
      </c>
      <c r="Y109" s="207"/>
      <c r="Z109" s="207"/>
      <c r="AA109" s="207"/>
      <c r="AB109" s="207"/>
      <c r="AC109" s="207"/>
      <c r="AD109" s="207"/>
      <c r="AE109" s="207"/>
      <c r="AF109" s="207"/>
      <c r="AG109" s="207" t="s">
        <v>171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53" t="s">
        <v>233</v>
      </c>
      <c r="D110" s="244"/>
      <c r="E110" s="244"/>
      <c r="F110" s="244"/>
      <c r="G110" s="244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217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50" t="s">
        <v>62</v>
      </c>
      <c r="D111" s="217"/>
      <c r="E111" s="218">
        <v>1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165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36">
        <v>44</v>
      </c>
      <c r="B112" s="237" t="s">
        <v>294</v>
      </c>
      <c r="C112" s="251" t="s">
        <v>295</v>
      </c>
      <c r="D112" s="238" t="s">
        <v>191</v>
      </c>
      <c r="E112" s="239">
        <v>0.25939000000000001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41">
        <v>0</v>
      </c>
      <c r="O112" s="241">
        <f>ROUND(E112*N112,2)</f>
        <v>0</v>
      </c>
      <c r="P112" s="241">
        <v>0</v>
      </c>
      <c r="Q112" s="241">
        <f>ROUND(E112*P112,2)</f>
        <v>0</v>
      </c>
      <c r="R112" s="241" t="s">
        <v>267</v>
      </c>
      <c r="S112" s="241" t="s">
        <v>170</v>
      </c>
      <c r="T112" s="242" t="s">
        <v>170</v>
      </c>
      <c r="U112" s="216">
        <v>4.0430000000000001</v>
      </c>
      <c r="V112" s="216">
        <f>ROUND(E112*U112,2)</f>
        <v>1.05</v>
      </c>
      <c r="W112" s="216"/>
      <c r="X112" s="216" t="s">
        <v>193</v>
      </c>
      <c r="Y112" s="207"/>
      <c r="Z112" s="207"/>
      <c r="AA112" s="207"/>
      <c r="AB112" s="207"/>
      <c r="AC112" s="207"/>
      <c r="AD112" s="207"/>
      <c r="AE112" s="207"/>
      <c r="AF112" s="207"/>
      <c r="AG112" s="207" t="s">
        <v>194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ht="33.75" outlineLevel="1" x14ac:dyDescent="0.2">
      <c r="A113" s="236">
        <v>45</v>
      </c>
      <c r="B113" s="237" t="s">
        <v>296</v>
      </c>
      <c r="C113" s="251" t="s">
        <v>297</v>
      </c>
      <c r="D113" s="238" t="s">
        <v>191</v>
      </c>
      <c r="E113" s="239">
        <v>0.25939000000000001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41">
        <v>0</v>
      </c>
      <c r="O113" s="241">
        <f>ROUND(E113*N113,2)</f>
        <v>0</v>
      </c>
      <c r="P113" s="241">
        <v>0</v>
      </c>
      <c r="Q113" s="241">
        <f>ROUND(E113*P113,2)</f>
        <v>0</v>
      </c>
      <c r="R113" s="241" t="s">
        <v>267</v>
      </c>
      <c r="S113" s="241" t="s">
        <v>170</v>
      </c>
      <c r="T113" s="242" t="s">
        <v>170</v>
      </c>
      <c r="U113" s="216">
        <v>0.48899999999999999</v>
      </c>
      <c r="V113" s="216">
        <f>ROUND(E113*U113,2)</f>
        <v>0.13</v>
      </c>
      <c r="W113" s="216"/>
      <c r="X113" s="216" t="s">
        <v>193</v>
      </c>
      <c r="Y113" s="207"/>
      <c r="Z113" s="207"/>
      <c r="AA113" s="207"/>
      <c r="AB113" s="207"/>
      <c r="AC113" s="207"/>
      <c r="AD113" s="207"/>
      <c r="AE113" s="207"/>
      <c r="AF113" s="207"/>
      <c r="AG113" s="207" t="s">
        <v>194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x14ac:dyDescent="0.2">
      <c r="A114" s="223" t="s">
        <v>156</v>
      </c>
      <c r="B114" s="224" t="s">
        <v>106</v>
      </c>
      <c r="C114" s="248" t="s">
        <v>107</v>
      </c>
      <c r="D114" s="225"/>
      <c r="E114" s="226"/>
      <c r="F114" s="227"/>
      <c r="G114" s="227">
        <f>SUMIF(AG115:AG156,"&lt;&gt;NOR",G115:G156)</f>
        <v>0</v>
      </c>
      <c r="H114" s="227"/>
      <c r="I114" s="227">
        <f>SUM(I115:I156)</f>
        <v>0</v>
      </c>
      <c r="J114" s="227"/>
      <c r="K114" s="227">
        <f>SUM(K115:K156)</f>
        <v>0</v>
      </c>
      <c r="L114" s="227"/>
      <c r="M114" s="227">
        <f>SUM(M115:M156)</f>
        <v>0</v>
      </c>
      <c r="N114" s="227"/>
      <c r="O114" s="227">
        <f>SUM(O115:O156)</f>
        <v>0.30000000000000004</v>
      </c>
      <c r="P114" s="227"/>
      <c r="Q114" s="227">
        <f>SUM(Q115:Q156)</f>
        <v>0</v>
      </c>
      <c r="R114" s="227"/>
      <c r="S114" s="227"/>
      <c r="T114" s="228"/>
      <c r="U114" s="222"/>
      <c r="V114" s="222">
        <f>SUM(V115:V156)</f>
        <v>21.15</v>
      </c>
      <c r="W114" s="222"/>
      <c r="X114" s="222"/>
      <c r="AG114" t="s">
        <v>157</v>
      </c>
    </row>
    <row r="115" spans="1:60" ht="22.5" outlineLevel="1" x14ac:dyDescent="0.2">
      <c r="A115" s="229">
        <v>46</v>
      </c>
      <c r="B115" s="230" t="s">
        <v>298</v>
      </c>
      <c r="C115" s="249" t="s">
        <v>299</v>
      </c>
      <c r="D115" s="231" t="s">
        <v>182</v>
      </c>
      <c r="E115" s="232">
        <v>3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4">
        <v>6.5799999999999999E-3</v>
      </c>
      <c r="O115" s="234">
        <f>ROUND(E115*N115,2)</f>
        <v>0.02</v>
      </c>
      <c r="P115" s="234">
        <v>0</v>
      </c>
      <c r="Q115" s="234">
        <f>ROUND(E115*P115,2)</f>
        <v>0</v>
      </c>
      <c r="R115" s="234" t="s">
        <v>267</v>
      </c>
      <c r="S115" s="234" t="s">
        <v>170</v>
      </c>
      <c r="T115" s="235" t="s">
        <v>170</v>
      </c>
      <c r="U115" s="216">
        <v>0.377</v>
      </c>
      <c r="V115" s="216">
        <f>ROUND(E115*U115,2)</f>
        <v>1.1299999999999999</v>
      </c>
      <c r="W115" s="216"/>
      <c r="X115" s="216" t="s">
        <v>163</v>
      </c>
      <c r="Y115" s="207"/>
      <c r="Z115" s="207"/>
      <c r="AA115" s="207"/>
      <c r="AB115" s="207"/>
      <c r="AC115" s="207"/>
      <c r="AD115" s="207"/>
      <c r="AE115" s="207"/>
      <c r="AF115" s="207"/>
      <c r="AG115" s="207" t="s">
        <v>171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53" t="s">
        <v>238</v>
      </c>
      <c r="D116" s="244"/>
      <c r="E116" s="244"/>
      <c r="F116" s="244"/>
      <c r="G116" s="24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07"/>
      <c r="Z116" s="207"/>
      <c r="AA116" s="207"/>
      <c r="AB116" s="207"/>
      <c r="AC116" s="207"/>
      <c r="AD116" s="207"/>
      <c r="AE116" s="207"/>
      <c r="AF116" s="207"/>
      <c r="AG116" s="207" t="s">
        <v>217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50" t="s">
        <v>300</v>
      </c>
      <c r="D117" s="217"/>
      <c r="E117" s="218">
        <v>3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165</v>
      </c>
      <c r="AH117" s="207">
        <v>0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ht="22.5" outlineLevel="1" x14ac:dyDescent="0.2">
      <c r="A118" s="229">
        <v>47</v>
      </c>
      <c r="B118" s="230" t="s">
        <v>301</v>
      </c>
      <c r="C118" s="249" t="s">
        <v>302</v>
      </c>
      <c r="D118" s="231" t="s">
        <v>182</v>
      </c>
      <c r="E118" s="232">
        <v>27.8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4">
        <v>8.8800000000000007E-3</v>
      </c>
      <c r="O118" s="234">
        <f>ROUND(E118*N118,2)</f>
        <v>0.25</v>
      </c>
      <c r="P118" s="234">
        <v>0</v>
      </c>
      <c r="Q118" s="234">
        <f>ROUND(E118*P118,2)</f>
        <v>0</v>
      </c>
      <c r="R118" s="234" t="s">
        <v>267</v>
      </c>
      <c r="S118" s="234" t="s">
        <v>170</v>
      </c>
      <c r="T118" s="235" t="s">
        <v>170</v>
      </c>
      <c r="U118" s="216">
        <v>0.49099999999999999</v>
      </c>
      <c r="V118" s="216">
        <f>ROUND(E118*U118,2)</f>
        <v>13.65</v>
      </c>
      <c r="W118" s="216"/>
      <c r="X118" s="216" t="s">
        <v>163</v>
      </c>
      <c r="Y118" s="207"/>
      <c r="Z118" s="207"/>
      <c r="AA118" s="207"/>
      <c r="AB118" s="207"/>
      <c r="AC118" s="207"/>
      <c r="AD118" s="207"/>
      <c r="AE118" s="207"/>
      <c r="AF118" s="207"/>
      <c r="AG118" s="207" t="s">
        <v>171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53" t="s">
        <v>238</v>
      </c>
      <c r="D119" s="244"/>
      <c r="E119" s="244"/>
      <c r="F119" s="244"/>
      <c r="G119" s="244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217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50" t="s">
        <v>303</v>
      </c>
      <c r="D120" s="217"/>
      <c r="E120" s="218">
        <v>27.8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165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ht="22.5" outlineLevel="1" x14ac:dyDescent="0.2">
      <c r="A121" s="229">
        <v>48</v>
      </c>
      <c r="B121" s="230" t="s">
        <v>304</v>
      </c>
      <c r="C121" s="249" t="s">
        <v>305</v>
      </c>
      <c r="D121" s="231" t="s">
        <v>182</v>
      </c>
      <c r="E121" s="232">
        <v>3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4">
        <v>1.048E-2</v>
      </c>
      <c r="O121" s="234">
        <f>ROUND(E121*N121,2)</f>
        <v>0.03</v>
      </c>
      <c r="P121" s="234">
        <v>0</v>
      </c>
      <c r="Q121" s="234">
        <f>ROUND(E121*P121,2)</f>
        <v>0</v>
      </c>
      <c r="R121" s="234" t="s">
        <v>267</v>
      </c>
      <c r="S121" s="234" t="s">
        <v>170</v>
      </c>
      <c r="T121" s="235" t="s">
        <v>170</v>
      </c>
      <c r="U121" s="216">
        <v>0.58099999999999996</v>
      </c>
      <c r="V121" s="216">
        <f>ROUND(E121*U121,2)</f>
        <v>1.74</v>
      </c>
      <c r="W121" s="216"/>
      <c r="X121" s="216" t="s">
        <v>163</v>
      </c>
      <c r="Y121" s="207"/>
      <c r="Z121" s="207"/>
      <c r="AA121" s="207"/>
      <c r="AB121" s="207"/>
      <c r="AC121" s="207"/>
      <c r="AD121" s="207"/>
      <c r="AE121" s="207"/>
      <c r="AF121" s="207"/>
      <c r="AG121" s="207" t="s">
        <v>171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53" t="s">
        <v>238</v>
      </c>
      <c r="D122" s="244"/>
      <c r="E122" s="244"/>
      <c r="F122" s="244"/>
      <c r="G122" s="24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07"/>
      <c r="Z122" s="207"/>
      <c r="AA122" s="207"/>
      <c r="AB122" s="207"/>
      <c r="AC122" s="207"/>
      <c r="AD122" s="207"/>
      <c r="AE122" s="207"/>
      <c r="AF122" s="207"/>
      <c r="AG122" s="207" t="s">
        <v>217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50" t="s">
        <v>306</v>
      </c>
      <c r="D123" s="217"/>
      <c r="E123" s="218">
        <v>3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165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ht="22.5" outlineLevel="1" x14ac:dyDescent="0.2">
      <c r="A124" s="229">
        <v>49</v>
      </c>
      <c r="B124" s="230" t="s">
        <v>307</v>
      </c>
      <c r="C124" s="249" t="s">
        <v>308</v>
      </c>
      <c r="D124" s="231" t="s">
        <v>175</v>
      </c>
      <c r="E124" s="232">
        <v>2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4">
        <v>1.14E-3</v>
      </c>
      <c r="O124" s="234">
        <f>ROUND(E124*N124,2)</f>
        <v>0</v>
      </c>
      <c r="P124" s="234">
        <v>0</v>
      </c>
      <c r="Q124" s="234">
        <f>ROUND(E124*P124,2)</f>
        <v>0</v>
      </c>
      <c r="R124" s="234" t="s">
        <v>267</v>
      </c>
      <c r="S124" s="234" t="s">
        <v>170</v>
      </c>
      <c r="T124" s="235" t="s">
        <v>170</v>
      </c>
      <c r="U124" s="216">
        <v>1.1020000000000001</v>
      </c>
      <c r="V124" s="216">
        <f>ROUND(E124*U124,2)</f>
        <v>2.2000000000000002</v>
      </c>
      <c r="W124" s="216"/>
      <c r="X124" s="216" t="s">
        <v>163</v>
      </c>
      <c r="Y124" s="207"/>
      <c r="Z124" s="207"/>
      <c r="AA124" s="207"/>
      <c r="AB124" s="207"/>
      <c r="AC124" s="207"/>
      <c r="AD124" s="207"/>
      <c r="AE124" s="207"/>
      <c r="AF124" s="207"/>
      <c r="AG124" s="207" t="s">
        <v>171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50" t="s">
        <v>66</v>
      </c>
      <c r="D125" s="217"/>
      <c r="E125" s="218">
        <v>2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165</v>
      </c>
      <c r="AH125" s="207">
        <v>0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29">
        <v>50</v>
      </c>
      <c r="B126" s="230" t="s">
        <v>309</v>
      </c>
      <c r="C126" s="249" t="s">
        <v>310</v>
      </c>
      <c r="D126" s="231" t="s">
        <v>182</v>
      </c>
      <c r="E126" s="232">
        <v>3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4">
        <v>0</v>
      </c>
      <c r="O126" s="234">
        <f>ROUND(E126*N126,2)</f>
        <v>0</v>
      </c>
      <c r="P126" s="234">
        <v>0</v>
      </c>
      <c r="Q126" s="234">
        <f>ROUND(E126*P126,2)</f>
        <v>0</v>
      </c>
      <c r="R126" s="234" t="s">
        <v>267</v>
      </c>
      <c r="S126" s="234" t="s">
        <v>170</v>
      </c>
      <c r="T126" s="235" t="s">
        <v>170</v>
      </c>
      <c r="U126" s="216">
        <v>1.7999999999999999E-2</v>
      </c>
      <c r="V126" s="216">
        <f>ROUND(E126*U126,2)</f>
        <v>0.05</v>
      </c>
      <c r="W126" s="216"/>
      <c r="X126" s="216" t="s">
        <v>163</v>
      </c>
      <c r="Y126" s="207"/>
      <c r="Z126" s="207"/>
      <c r="AA126" s="207"/>
      <c r="AB126" s="207"/>
      <c r="AC126" s="207"/>
      <c r="AD126" s="207"/>
      <c r="AE126" s="207"/>
      <c r="AF126" s="207"/>
      <c r="AG126" s="207" t="s">
        <v>171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53" t="s">
        <v>311</v>
      </c>
      <c r="D127" s="244"/>
      <c r="E127" s="244"/>
      <c r="F127" s="244"/>
      <c r="G127" s="244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07"/>
      <c r="Z127" s="207"/>
      <c r="AA127" s="207"/>
      <c r="AB127" s="207"/>
      <c r="AC127" s="207"/>
      <c r="AD127" s="207"/>
      <c r="AE127" s="207"/>
      <c r="AF127" s="207"/>
      <c r="AG127" s="207" t="s">
        <v>217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14"/>
      <c r="B128" s="215"/>
      <c r="C128" s="250" t="s">
        <v>312</v>
      </c>
      <c r="D128" s="217"/>
      <c r="E128" s="218">
        <v>3</v>
      </c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165</v>
      </c>
      <c r="AH128" s="207">
        <v>5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ht="22.5" outlineLevel="1" x14ac:dyDescent="0.2">
      <c r="A129" s="229">
        <v>51</v>
      </c>
      <c r="B129" s="230" t="s">
        <v>313</v>
      </c>
      <c r="C129" s="249" t="s">
        <v>314</v>
      </c>
      <c r="D129" s="231" t="s">
        <v>182</v>
      </c>
      <c r="E129" s="232">
        <v>27.8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4">
        <v>0</v>
      </c>
      <c r="O129" s="234">
        <f>ROUND(E129*N129,2)</f>
        <v>0</v>
      </c>
      <c r="P129" s="234">
        <v>0</v>
      </c>
      <c r="Q129" s="234">
        <f>ROUND(E129*P129,2)</f>
        <v>0</v>
      </c>
      <c r="R129" s="234" t="s">
        <v>267</v>
      </c>
      <c r="S129" s="234" t="s">
        <v>170</v>
      </c>
      <c r="T129" s="235" t="s">
        <v>170</v>
      </c>
      <c r="U129" s="216">
        <v>3.2000000000000001E-2</v>
      </c>
      <c r="V129" s="216">
        <f>ROUND(E129*U129,2)</f>
        <v>0.89</v>
      </c>
      <c r="W129" s="216"/>
      <c r="X129" s="216" t="s">
        <v>163</v>
      </c>
      <c r="Y129" s="207"/>
      <c r="Z129" s="207"/>
      <c r="AA129" s="207"/>
      <c r="AB129" s="207"/>
      <c r="AC129" s="207"/>
      <c r="AD129" s="207"/>
      <c r="AE129" s="207"/>
      <c r="AF129" s="207"/>
      <c r="AG129" s="207" t="s">
        <v>171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14"/>
      <c r="B130" s="215"/>
      <c r="C130" s="253" t="s">
        <v>311</v>
      </c>
      <c r="D130" s="244"/>
      <c r="E130" s="244"/>
      <c r="F130" s="244"/>
      <c r="G130" s="244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07"/>
      <c r="Z130" s="207"/>
      <c r="AA130" s="207"/>
      <c r="AB130" s="207"/>
      <c r="AC130" s="207"/>
      <c r="AD130" s="207"/>
      <c r="AE130" s="207"/>
      <c r="AF130" s="207"/>
      <c r="AG130" s="207" t="s">
        <v>217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50" t="s">
        <v>185</v>
      </c>
      <c r="D131" s="217"/>
      <c r="E131" s="218">
        <v>27.8</v>
      </c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165</v>
      </c>
      <c r="AH131" s="207">
        <v>5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29">
        <v>52</v>
      </c>
      <c r="B132" s="230" t="s">
        <v>315</v>
      </c>
      <c r="C132" s="249" t="s">
        <v>316</v>
      </c>
      <c r="D132" s="231" t="s">
        <v>182</v>
      </c>
      <c r="E132" s="232">
        <v>3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4">
        <v>0</v>
      </c>
      <c r="O132" s="234">
        <f>ROUND(E132*N132,2)</f>
        <v>0</v>
      </c>
      <c r="P132" s="234">
        <v>0</v>
      </c>
      <c r="Q132" s="234">
        <f>ROUND(E132*P132,2)</f>
        <v>0</v>
      </c>
      <c r="R132" s="234" t="s">
        <v>267</v>
      </c>
      <c r="S132" s="234" t="s">
        <v>170</v>
      </c>
      <c r="T132" s="235" t="s">
        <v>170</v>
      </c>
      <c r="U132" s="216">
        <v>4.2000000000000003E-2</v>
      </c>
      <c r="V132" s="216">
        <f>ROUND(E132*U132,2)</f>
        <v>0.13</v>
      </c>
      <c r="W132" s="216"/>
      <c r="X132" s="216" t="s">
        <v>163</v>
      </c>
      <c r="Y132" s="207"/>
      <c r="Z132" s="207"/>
      <c r="AA132" s="207"/>
      <c r="AB132" s="207"/>
      <c r="AC132" s="207"/>
      <c r="AD132" s="207"/>
      <c r="AE132" s="207"/>
      <c r="AF132" s="207"/>
      <c r="AG132" s="207" t="s">
        <v>171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14"/>
      <c r="B133" s="215"/>
      <c r="C133" s="253" t="s">
        <v>311</v>
      </c>
      <c r="D133" s="244"/>
      <c r="E133" s="244"/>
      <c r="F133" s="244"/>
      <c r="G133" s="244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07"/>
      <c r="Z133" s="207"/>
      <c r="AA133" s="207"/>
      <c r="AB133" s="207"/>
      <c r="AC133" s="207"/>
      <c r="AD133" s="207"/>
      <c r="AE133" s="207"/>
      <c r="AF133" s="207"/>
      <c r="AG133" s="207" t="s">
        <v>217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14"/>
      <c r="B134" s="215"/>
      <c r="C134" s="250" t="s">
        <v>188</v>
      </c>
      <c r="D134" s="217"/>
      <c r="E134" s="218">
        <v>3</v>
      </c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165</v>
      </c>
      <c r="AH134" s="207">
        <v>5</v>
      </c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29">
        <v>53</v>
      </c>
      <c r="B135" s="230" t="s">
        <v>317</v>
      </c>
      <c r="C135" s="249" t="s">
        <v>318</v>
      </c>
      <c r="D135" s="231" t="s">
        <v>175</v>
      </c>
      <c r="E135" s="232">
        <v>4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4">
        <v>5.0000000000000001E-4</v>
      </c>
      <c r="O135" s="234">
        <f>ROUND(E135*N135,2)</f>
        <v>0</v>
      </c>
      <c r="P135" s="234">
        <v>0</v>
      </c>
      <c r="Q135" s="234">
        <f>ROUND(E135*P135,2)</f>
        <v>0</v>
      </c>
      <c r="R135" s="234"/>
      <c r="S135" s="234" t="s">
        <v>161</v>
      </c>
      <c r="T135" s="235" t="s">
        <v>162</v>
      </c>
      <c r="U135" s="216">
        <v>0</v>
      </c>
      <c r="V135" s="216">
        <f>ROUND(E135*U135,2)</f>
        <v>0</v>
      </c>
      <c r="W135" s="216"/>
      <c r="X135" s="216" t="s">
        <v>252</v>
      </c>
      <c r="Y135" s="207"/>
      <c r="Z135" s="207"/>
      <c r="AA135" s="207"/>
      <c r="AB135" s="207"/>
      <c r="AC135" s="207"/>
      <c r="AD135" s="207"/>
      <c r="AE135" s="207"/>
      <c r="AF135" s="207"/>
      <c r="AG135" s="207" t="s">
        <v>253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50" t="s">
        <v>225</v>
      </c>
      <c r="D136" s="217"/>
      <c r="E136" s="218">
        <v>4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165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29">
        <v>54</v>
      </c>
      <c r="B137" s="230" t="s">
        <v>319</v>
      </c>
      <c r="C137" s="249" t="s">
        <v>320</v>
      </c>
      <c r="D137" s="231" t="s">
        <v>175</v>
      </c>
      <c r="E137" s="232">
        <v>8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4">
        <v>5.0000000000000001E-4</v>
      </c>
      <c r="O137" s="234">
        <f>ROUND(E137*N137,2)</f>
        <v>0</v>
      </c>
      <c r="P137" s="234">
        <v>0</v>
      </c>
      <c r="Q137" s="234">
        <f>ROUND(E137*P137,2)</f>
        <v>0</v>
      </c>
      <c r="R137" s="234"/>
      <c r="S137" s="234" t="s">
        <v>161</v>
      </c>
      <c r="T137" s="235" t="s">
        <v>162</v>
      </c>
      <c r="U137" s="216">
        <v>0</v>
      </c>
      <c r="V137" s="216">
        <f>ROUND(E137*U137,2)</f>
        <v>0</v>
      </c>
      <c r="W137" s="216"/>
      <c r="X137" s="216" t="s">
        <v>252</v>
      </c>
      <c r="Y137" s="207"/>
      <c r="Z137" s="207"/>
      <c r="AA137" s="207"/>
      <c r="AB137" s="207"/>
      <c r="AC137" s="207"/>
      <c r="AD137" s="207"/>
      <c r="AE137" s="207"/>
      <c r="AF137" s="207"/>
      <c r="AG137" s="207" t="s">
        <v>253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50" t="s">
        <v>76</v>
      </c>
      <c r="D138" s="217"/>
      <c r="E138" s="218">
        <v>8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165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29">
        <v>55</v>
      </c>
      <c r="B139" s="230" t="s">
        <v>321</v>
      </c>
      <c r="C139" s="249" t="s">
        <v>322</v>
      </c>
      <c r="D139" s="231" t="s">
        <v>175</v>
      </c>
      <c r="E139" s="232">
        <v>2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4">
        <v>5.0000000000000001E-4</v>
      </c>
      <c r="O139" s="234">
        <f>ROUND(E139*N139,2)</f>
        <v>0</v>
      </c>
      <c r="P139" s="234">
        <v>0</v>
      </c>
      <c r="Q139" s="234">
        <f>ROUND(E139*P139,2)</f>
        <v>0</v>
      </c>
      <c r="R139" s="234"/>
      <c r="S139" s="234" t="s">
        <v>161</v>
      </c>
      <c r="T139" s="235" t="s">
        <v>162</v>
      </c>
      <c r="U139" s="216">
        <v>0</v>
      </c>
      <c r="V139" s="216">
        <f>ROUND(E139*U139,2)</f>
        <v>0</v>
      </c>
      <c r="W139" s="216"/>
      <c r="X139" s="216" t="s">
        <v>252</v>
      </c>
      <c r="Y139" s="207"/>
      <c r="Z139" s="207"/>
      <c r="AA139" s="207"/>
      <c r="AB139" s="207"/>
      <c r="AC139" s="207"/>
      <c r="AD139" s="207"/>
      <c r="AE139" s="207"/>
      <c r="AF139" s="207"/>
      <c r="AG139" s="207" t="s">
        <v>253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50" t="s">
        <v>66</v>
      </c>
      <c r="D140" s="217"/>
      <c r="E140" s="218">
        <v>2</v>
      </c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165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29">
        <v>56</v>
      </c>
      <c r="B141" s="230" t="s">
        <v>323</v>
      </c>
      <c r="C141" s="249" t="s">
        <v>324</v>
      </c>
      <c r="D141" s="231" t="s">
        <v>175</v>
      </c>
      <c r="E141" s="232">
        <v>2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4">
        <v>5.0000000000000001E-4</v>
      </c>
      <c r="O141" s="234">
        <f>ROUND(E141*N141,2)</f>
        <v>0</v>
      </c>
      <c r="P141" s="234">
        <v>0</v>
      </c>
      <c r="Q141" s="234">
        <f>ROUND(E141*P141,2)</f>
        <v>0</v>
      </c>
      <c r="R141" s="234"/>
      <c r="S141" s="234" t="s">
        <v>161</v>
      </c>
      <c r="T141" s="235" t="s">
        <v>162</v>
      </c>
      <c r="U141" s="216">
        <v>0</v>
      </c>
      <c r="V141" s="216">
        <f>ROUND(E141*U141,2)</f>
        <v>0</v>
      </c>
      <c r="W141" s="216"/>
      <c r="X141" s="216" t="s">
        <v>252</v>
      </c>
      <c r="Y141" s="207"/>
      <c r="Z141" s="207"/>
      <c r="AA141" s="207"/>
      <c r="AB141" s="207"/>
      <c r="AC141" s="207"/>
      <c r="AD141" s="207"/>
      <c r="AE141" s="207"/>
      <c r="AF141" s="207"/>
      <c r="AG141" s="207" t="s">
        <v>253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50" t="s">
        <v>66</v>
      </c>
      <c r="D142" s="217"/>
      <c r="E142" s="218">
        <v>2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165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29">
        <v>57</v>
      </c>
      <c r="B143" s="230" t="s">
        <v>325</v>
      </c>
      <c r="C143" s="249" t="s">
        <v>326</v>
      </c>
      <c r="D143" s="231" t="s">
        <v>175</v>
      </c>
      <c r="E143" s="232">
        <v>2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4">
        <v>5.0000000000000001E-4</v>
      </c>
      <c r="O143" s="234">
        <f>ROUND(E143*N143,2)</f>
        <v>0</v>
      </c>
      <c r="P143" s="234">
        <v>0</v>
      </c>
      <c r="Q143" s="234">
        <f>ROUND(E143*P143,2)</f>
        <v>0</v>
      </c>
      <c r="R143" s="234"/>
      <c r="S143" s="234" t="s">
        <v>161</v>
      </c>
      <c r="T143" s="235" t="s">
        <v>162</v>
      </c>
      <c r="U143" s="216">
        <v>0</v>
      </c>
      <c r="V143" s="216">
        <f>ROUND(E143*U143,2)</f>
        <v>0</v>
      </c>
      <c r="W143" s="216"/>
      <c r="X143" s="216" t="s">
        <v>252</v>
      </c>
      <c r="Y143" s="207"/>
      <c r="Z143" s="207"/>
      <c r="AA143" s="207"/>
      <c r="AB143" s="207"/>
      <c r="AC143" s="207"/>
      <c r="AD143" s="207"/>
      <c r="AE143" s="207"/>
      <c r="AF143" s="207"/>
      <c r="AG143" s="207" t="s">
        <v>253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14"/>
      <c r="B144" s="215"/>
      <c r="C144" s="250" t="s">
        <v>66</v>
      </c>
      <c r="D144" s="217"/>
      <c r="E144" s="218">
        <v>2</v>
      </c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165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29">
        <v>58</v>
      </c>
      <c r="B145" s="230" t="s">
        <v>327</v>
      </c>
      <c r="C145" s="249" t="s">
        <v>328</v>
      </c>
      <c r="D145" s="231" t="s">
        <v>175</v>
      </c>
      <c r="E145" s="232">
        <v>1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4">
        <v>5.0000000000000001E-4</v>
      </c>
      <c r="O145" s="234">
        <f>ROUND(E145*N145,2)</f>
        <v>0</v>
      </c>
      <c r="P145" s="234">
        <v>0</v>
      </c>
      <c r="Q145" s="234">
        <f>ROUND(E145*P145,2)</f>
        <v>0</v>
      </c>
      <c r="R145" s="234"/>
      <c r="S145" s="234" t="s">
        <v>161</v>
      </c>
      <c r="T145" s="235" t="s">
        <v>162</v>
      </c>
      <c r="U145" s="216">
        <v>0</v>
      </c>
      <c r="V145" s="216">
        <f>ROUND(E145*U145,2)</f>
        <v>0</v>
      </c>
      <c r="W145" s="216"/>
      <c r="X145" s="216" t="s">
        <v>252</v>
      </c>
      <c r="Y145" s="207"/>
      <c r="Z145" s="207"/>
      <c r="AA145" s="207"/>
      <c r="AB145" s="207"/>
      <c r="AC145" s="207"/>
      <c r="AD145" s="207"/>
      <c r="AE145" s="207"/>
      <c r="AF145" s="207"/>
      <c r="AG145" s="207" t="s">
        <v>253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50" t="s">
        <v>62</v>
      </c>
      <c r="D146" s="217"/>
      <c r="E146" s="218">
        <v>1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165</v>
      </c>
      <c r="AH146" s="207">
        <v>0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29">
        <v>59</v>
      </c>
      <c r="B147" s="230" t="s">
        <v>329</v>
      </c>
      <c r="C147" s="249" t="s">
        <v>330</v>
      </c>
      <c r="D147" s="231" t="s">
        <v>175</v>
      </c>
      <c r="E147" s="232">
        <v>1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4">
        <v>5.0000000000000001E-4</v>
      </c>
      <c r="O147" s="234">
        <f>ROUND(E147*N147,2)</f>
        <v>0</v>
      </c>
      <c r="P147" s="234">
        <v>0</v>
      </c>
      <c r="Q147" s="234">
        <f>ROUND(E147*P147,2)</f>
        <v>0</v>
      </c>
      <c r="R147" s="234"/>
      <c r="S147" s="234" t="s">
        <v>161</v>
      </c>
      <c r="T147" s="235" t="s">
        <v>162</v>
      </c>
      <c r="U147" s="216">
        <v>0</v>
      </c>
      <c r="V147" s="216">
        <f>ROUND(E147*U147,2)</f>
        <v>0</v>
      </c>
      <c r="W147" s="216"/>
      <c r="X147" s="216" t="s">
        <v>252</v>
      </c>
      <c r="Y147" s="207"/>
      <c r="Z147" s="207"/>
      <c r="AA147" s="207"/>
      <c r="AB147" s="207"/>
      <c r="AC147" s="207"/>
      <c r="AD147" s="207"/>
      <c r="AE147" s="207"/>
      <c r="AF147" s="207"/>
      <c r="AG147" s="207" t="s">
        <v>253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50" t="s">
        <v>62</v>
      </c>
      <c r="D148" s="217"/>
      <c r="E148" s="218">
        <v>1</v>
      </c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165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29">
        <v>60</v>
      </c>
      <c r="B149" s="230" t="s">
        <v>331</v>
      </c>
      <c r="C149" s="249" t="s">
        <v>332</v>
      </c>
      <c r="D149" s="231" t="s">
        <v>175</v>
      </c>
      <c r="E149" s="232">
        <v>2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4">
        <v>5.0000000000000001E-4</v>
      </c>
      <c r="O149" s="234">
        <f>ROUND(E149*N149,2)</f>
        <v>0</v>
      </c>
      <c r="P149" s="234">
        <v>0</v>
      </c>
      <c r="Q149" s="234">
        <f>ROUND(E149*P149,2)</f>
        <v>0</v>
      </c>
      <c r="R149" s="234"/>
      <c r="S149" s="234" t="s">
        <v>161</v>
      </c>
      <c r="T149" s="235" t="s">
        <v>162</v>
      </c>
      <c r="U149" s="216">
        <v>0</v>
      </c>
      <c r="V149" s="216">
        <f>ROUND(E149*U149,2)</f>
        <v>0</v>
      </c>
      <c r="W149" s="216"/>
      <c r="X149" s="216" t="s">
        <v>252</v>
      </c>
      <c r="Y149" s="207"/>
      <c r="Z149" s="207"/>
      <c r="AA149" s="207"/>
      <c r="AB149" s="207"/>
      <c r="AC149" s="207"/>
      <c r="AD149" s="207"/>
      <c r="AE149" s="207"/>
      <c r="AF149" s="207"/>
      <c r="AG149" s="207" t="s">
        <v>253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50" t="s">
        <v>66</v>
      </c>
      <c r="D150" s="217"/>
      <c r="E150" s="218">
        <v>2</v>
      </c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165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29">
        <v>61</v>
      </c>
      <c r="B151" s="230" t="s">
        <v>333</v>
      </c>
      <c r="C151" s="249" t="s">
        <v>334</v>
      </c>
      <c r="D151" s="231" t="s">
        <v>232</v>
      </c>
      <c r="E151" s="232">
        <v>1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4">
        <v>5.0000000000000001E-4</v>
      </c>
      <c r="O151" s="234">
        <f>ROUND(E151*N151,2)</f>
        <v>0</v>
      </c>
      <c r="P151" s="234">
        <v>0</v>
      </c>
      <c r="Q151" s="234">
        <f>ROUND(E151*P151,2)</f>
        <v>0</v>
      </c>
      <c r="R151" s="234"/>
      <c r="S151" s="234" t="s">
        <v>161</v>
      </c>
      <c r="T151" s="235" t="s">
        <v>162</v>
      </c>
      <c r="U151" s="216">
        <v>0</v>
      </c>
      <c r="V151" s="216">
        <f>ROUND(E151*U151,2)</f>
        <v>0</v>
      </c>
      <c r="W151" s="216"/>
      <c r="X151" s="216" t="s">
        <v>252</v>
      </c>
      <c r="Y151" s="207"/>
      <c r="Z151" s="207"/>
      <c r="AA151" s="207"/>
      <c r="AB151" s="207"/>
      <c r="AC151" s="207"/>
      <c r="AD151" s="207"/>
      <c r="AE151" s="207"/>
      <c r="AF151" s="207"/>
      <c r="AG151" s="207" t="s">
        <v>253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">
      <c r="A152" s="214"/>
      <c r="B152" s="215"/>
      <c r="C152" s="253" t="s">
        <v>335</v>
      </c>
      <c r="D152" s="244"/>
      <c r="E152" s="244"/>
      <c r="F152" s="244"/>
      <c r="G152" s="244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07"/>
      <c r="Z152" s="207"/>
      <c r="AA152" s="207"/>
      <c r="AB152" s="207"/>
      <c r="AC152" s="207"/>
      <c r="AD152" s="207"/>
      <c r="AE152" s="207"/>
      <c r="AF152" s="207"/>
      <c r="AG152" s="207" t="s">
        <v>217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54" t="s">
        <v>233</v>
      </c>
      <c r="D153" s="245"/>
      <c r="E153" s="245"/>
      <c r="F153" s="245"/>
      <c r="G153" s="245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07"/>
      <c r="Z153" s="207"/>
      <c r="AA153" s="207"/>
      <c r="AB153" s="207"/>
      <c r="AC153" s="207"/>
      <c r="AD153" s="207"/>
      <c r="AE153" s="207"/>
      <c r="AF153" s="207"/>
      <c r="AG153" s="207" t="s">
        <v>217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50" t="s">
        <v>62</v>
      </c>
      <c r="D154" s="217"/>
      <c r="E154" s="218">
        <v>1</v>
      </c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165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36">
        <v>62</v>
      </c>
      <c r="B155" s="237" t="s">
        <v>336</v>
      </c>
      <c r="C155" s="251" t="s">
        <v>337</v>
      </c>
      <c r="D155" s="238" t="s">
        <v>191</v>
      </c>
      <c r="E155" s="239">
        <v>0.31181999999999999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41">
        <v>0</v>
      </c>
      <c r="O155" s="241">
        <f>ROUND(E155*N155,2)</f>
        <v>0</v>
      </c>
      <c r="P155" s="241">
        <v>0</v>
      </c>
      <c r="Q155" s="241">
        <f>ROUND(E155*P155,2)</f>
        <v>0</v>
      </c>
      <c r="R155" s="241" t="s">
        <v>267</v>
      </c>
      <c r="S155" s="241" t="s">
        <v>170</v>
      </c>
      <c r="T155" s="242" t="s">
        <v>170</v>
      </c>
      <c r="U155" s="216">
        <v>3.5630000000000002</v>
      </c>
      <c r="V155" s="216">
        <f>ROUND(E155*U155,2)</f>
        <v>1.1100000000000001</v>
      </c>
      <c r="W155" s="216"/>
      <c r="X155" s="216" t="s">
        <v>193</v>
      </c>
      <c r="Y155" s="207"/>
      <c r="Z155" s="207"/>
      <c r="AA155" s="207"/>
      <c r="AB155" s="207"/>
      <c r="AC155" s="207"/>
      <c r="AD155" s="207"/>
      <c r="AE155" s="207"/>
      <c r="AF155" s="207"/>
      <c r="AG155" s="207" t="s">
        <v>194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ht="33.75" outlineLevel="1" x14ac:dyDescent="0.2">
      <c r="A156" s="236">
        <v>63</v>
      </c>
      <c r="B156" s="237" t="s">
        <v>338</v>
      </c>
      <c r="C156" s="251" t="s">
        <v>339</v>
      </c>
      <c r="D156" s="238" t="s">
        <v>191</v>
      </c>
      <c r="E156" s="239">
        <v>0.31181999999999999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41">
        <v>0</v>
      </c>
      <c r="O156" s="241">
        <f>ROUND(E156*N156,2)</f>
        <v>0</v>
      </c>
      <c r="P156" s="241">
        <v>0</v>
      </c>
      <c r="Q156" s="241">
        <f>ROUND(E156*P156,2)</f>
        <v>0</v>
      </c>
      <c r="R156" s="241" t="s">
        <v>267</v>
      </c>
      <c r="S156" s="241" t="s">
        <v>170</v>
      </c>
      <c r="T156" s="242" t="s">
        <v>170</v>
      </c>
      <c r="U156" s="216">
        <v>0.81599999999999995</v>
      </c>
      <c r="V156" s="216">
        <f>ROUND(E156*U156,2)</f>
        <v>0.25</v>
      </c>
      <c r="W156" s="216"/>
      <c r="X156" s="216" t="s">
        <v>193</v>
      </c>
      <c r="Y156" s="207"/>
      <c r="Z156" s="207"/>
      <c r="AA156" s="207"/>
      <c r="AB156" s="207"/>
      <c r="AC156" s="207"/>
      <c r="AD156" s="207"/>
      <c r="AE156" s="207"/>
      <c r="AF156" s="207"/>
      <c r="AG156" s="207" t="s">
        <v>194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x14ac:dyDescent="0.2">
      <c r="A157" s="223" t="s">
        <v>156</v>
      </c>
      <c r="B157" s="224" t="s">
        <v>108</v>
      </c>
      <c r="C157" s="248" t="s">
        <v>109</v>
      </c>
      <c r="D157" s="225"/>
      <c r="E157" s="226"/>
      <c r="F157" s="227"/>
      <c r="G157" s="227">
        <f>SUMIF(AG158:AG211,"&lt;&gt;NOR",G158:G211)</f>
        <v>0</v>
      </c>
      <c r="H157" s="227"/>
      <c r="I157" s="227">
        <f>SUM(I158:I211)</f>
        <v>0</v>
      </c>
      <c r="J157" s="227"/>
      <c r="K157" s="227">
        <f>SUM(K158:K211)</f>
        <v>0</v>
      </c>
      <c r="L157" s="227"/>
      <c r="M157" s="227">
        <f>SUM(M158:M211)</f>
        <v>0</v>
      </c>
      <c r="N157" s="227"/>
      <c r="O157" s="227">
        <f>SUM(O158:O211)</f>
        <v>6.0000000000000005E-2</v>
      </c>
      <c r="P157" s="227"/>
      <c r="Q157" s="227">
        <f>SUM(Q158:Q211)</f>
        <v>0</v>
      </c>
      <c r="R157" s="227"/>
      <c r="S157" s="227"/>
      <c r="T157" s="228"/>
      <c r="U157" s="222"/>
      <c r="V157" s="222">
        <f>SUM(V158:V211)</f>
        <v>13.239999999999997</v>
      </c>
      <c r="W157" s="222"/>
      <c r="X157" s="222"/>
      <c r="AG157" t="s">
        <v>157</v>
      </c>
    </row>
    <row r="158" spans="1:60" outlineLevel="1" x14ac:dyDescent="0.2">
      <c r="A158" s="229">
        <v>64</v>
      </c>
      <c r="B158" s="230" t="s">
        <v>340</v>
      </c>
      <c r="C158" s="249" t="s">
        <v>341</v>
      </c>
      <c r="D158" s="231" t="s">
        <v>232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4">
        <v>4.8500000000000001E-3</v>
      </c>
      <c r="O158" s="234">
        <f>ROUND(E158*N158,2)</f>
        <v>0.01</v>
      </c>
      <c r="P158" s="234">
        <v>0</v>
      </c>
      <c r="Q158" s="234">
        <f>ROUND(E158*P158,2)</f>
        <v>0</v>
      </c>
      <c r="R158" s="234" t="s">
        <v>267</v>
      </c>
      <c r="S158" s="234" t="s">
        <v>170</v>
      </c>
      <c r="T158" s="235" t="s">
        <v>170</v>
      </c>
      <c r="U158" s="216">
        <v>1.29</v>
      </c>
      <c r="V158" s="216">
        <f>ROUND(E158*U158,2)</f>
        <v>2.58</v>
      </c>
      <c r="W158" s="216"/>
      <c r="X158" s="216" t="s">
        <v>163</v>
      </c>
      <c r="Y158" s="207"/>
      <c r="Z158" s="207"/>
      <c r="AA158" s="207"/>
      <c r="AB158" s="207"/>
      <c r="AC158" s="207"/>
      <c r="AD158" s="207"/>
      <c r="AE158" s="207"/>
      <c r="AF158" s="207"/>
      <c r="AG158" s="207" t="s">
        <v>171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14"/>
      <c r="B159" s="215"/>
      <c r="C159" s="250" t="s">
        <v>176</v>
      </c>
      <c r="D159" s="217"/>
      <c r="E159" s="218">
        <v>2</v>
      </c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165</v>
      </c>
      <c r="AH159" s="207">
        <v>5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29">
        <v>65</v>
      </c>
      <c r="B160" s="230" t="s">
        <v>342</v>
      </c>
      <c r="C160" s="249" t="s">
        <v>343</v>
      </c>
      <c r="D160" s="231" t="s">
        <v>232</v>
      </c>
      <c r="E160" s="232">
        <v>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4">
        <v>3.0100000000000001E-3</v>
      </c>
      <c r="O160" s="234">
        <f>ROUND(E160*N160,2)</f>
        <v>0</v>
      </c>
      <c r="P160" s="234">
        <v>0</v>
      </c>
      <c r="Q160" s="234">
        <f>ROUND(E160*P160,2)</f>
        <v>0</v>
      </c>
      <c r="R160" s="234" t="s">
        <v>267</v>
      </c>
      <c r="S160" s="234" t="s">
        <v>170</v>
      </c>
      <c r="T160" s="235" t="s">
        <v>170</v>
      </c>
      <c r="U160" s="216">
        <v>0.47799999999999998</v>
      </c>
      <c r="V160" s="216">
        <f>ROUND(E160*U160,2)</f>
        <v>0.48</v>
      </c>
      <c r="W160" s="216"/>
      <c r="X160" s="216" t="s">
        <v>163</v>
      </c>
      <c r="Y160" s="207"/>
      <c r="Z160" s="207"/>
      <c r="AA160" s="207"/>
      <c r="AB160" s="207"/>
      <c r="AC160" s="207"/>
      <c r="AD160" s="207"/>
      <c r="AE160" s="207"/>
      <c r="AF160" s="207"/>
      <c r="AG160" s="207" t="s">
        <v>171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/>
      <c r="B161" s="215"/>
      <c r="C161" s="250" t="s">
        <v>344</v>
      </c>
      <c r="D161" s="217"/>
      <c r="E161" s="218">
        <v>1</v>
      </c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165</v>
      </c>
      <c r="AH161" s="207">
        <v>5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29">
        <v>66</v>
      </c>
      <c r="B162" s="230" t="s">
        <v>345</v>
      </c>
      <c r="C162" s="249" t="s">
        <v>346</v>
      </c>
      <c r="D162" s="231" t="s">
        <v>232</v>
      </c>
      <c r="E162" s="232">
        <v>1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4">
        <v>4.64E-3</v>
      </c>
      <c r="O162" s="234">
        <f>ROUND(E162*N162,2)</f>
        <v>0</v>
      </c>
      <c r="P162" s="234">
        <v>0</v>
      </c>
      <c r="Q162" s="234">
        <f>ROUND(E162*P162,2)</f>
        <v>0</v>
      </c>
      <c r="R162" s="234" t="s">
        <v>267</v>
      </c>
      <c r="S162" s="234" t="s">
        <v>170</v>
      </c>
      <c r="T162" s="235" t="s">
        <v>170</v>
      </c>
      <c r="U162" s="216">
        <v>0.60299999999999998</v>
      </c>
      <c r="V162" s="216">
        <f>ROUND(E162*U162,2)</f>
        <v>0.6</v>
      </c>
      <c r="W162" s="216"/>
      <c r="X162" s="216" t="s">
        <v>163</v>
      </c>
      <c r="Y162" s="207"/>
      <c r="Z162" s="207"/>
      <c r="AA162" s="207"/>
      <c r="AB162" s="207"/>
      <c r="AC162" s="207"/>
      <c r="AD162" s="207"/>
      <c r="AE162" s="207"/>
      <c r="AF162" s="207"/>
      <c r="AG162" s="207" t="s">
        <v>171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50" t="s">
        <v>347</v>
      </c>
      <c r="D163" s="217"/>
      <c r="E163" s="218">
        <v>1</v>
      </c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165</v>
      </c>
      <c r="AH163" s="207">
        <v>5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ht="22.5" outlineLevel="1" x14ac:dyDescent="0.2">
      <c r="A164" s="229">
        <v>67</v>
      </c>
      <c r="B164" s="230" t="s">
        <v>348</v>
      </c>
      <c r="C164" s="249" t="s">
        <v>349</v>
      </c>
      <c r="D164" s="231" t="s">
        <v>175</v>
      </c>
      <c r="E164" s="232">
        <v>2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4">
        <v>4.1399999999999996E-3</v>
      </c>
      <c r="O164" s="234">
        <f>ROUND(E164*N164,2)</f>
        <v>0.01</v>
      </c>
      <c r="P164" s="234">
        <v>0</v>
      </c>
      <c r="Q164" s="234">
        <f>ROUND(E164*P164,2)</f>
        <v>0</v>
      </c>
      <c r="R164" s="234" t="s">
        <v>267</v>
      </c>
      <c r="S164" s="234" t="s">
        <v>170</v>
      </c>
      <c r="T164" s="235" t="s">
        <v>170</v>
      </c>
      <c r="U164" s="216">
        <v>0.151</v>
      </c>
      <c r="V164" s="216">
        <f>ROUND(E164*U164,2)</f>
        <v>0.3</v>
      </c>
      <c r="W164" s="216"/>
      <c r="X164" s="216" t="s">
        <v>163</v>
      </c>
      <c r="Y164" s="207"/>
      <c r="Z164" s="207"/>
      <c r="AA164" s="207"/>
      <c r="AB164" s="207"/>
      <c r="AC164" s="207"/>
      <c r="AD164" s="207"/>
      <c r="AE164" s="207"/>
      <c r="AF164" s="207"/>
      <c r="AG164" s="207" t="s">
        <v>171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14"/>
      <c r="B165" s="215"/>
      <c r="C165" s="250" t="s">
        <v>66</v>
      </c>
      <c r="D165" s="217"/>
      <c r="E165" s="218">
        <v>2</v>
      </c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165</v>
      </c>
      <c r="AH165" s="207">
        <v>0</v>
      </c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29">
        <v>68</v>
      </c>
      <c r="B166" s="230" t="s">
        <v>350</v>
      </c>
      <c r="C166" s="249" t="s">
        <v>351</v>
      </c>
      <c r="D166" s="231" t="s">
        <v>175</v>
      </c>
      <c r="E166" s="232">
        <v>2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4">
        <v>1E-3</v>
      </c>
      <c r="O166" s="234">
        <f>ROUND(E166*N166,2)</f>
        <v>0</v>
      </c>
      <c r="P166" s="234">
        <v>0</v>
      </c>
      <c r="Q166" s="234">
        <f>ROUND(E166*P166,2)</f>
        <v>0</v>
      </c>
      <c r="R166" s="234" t="s">
        <v>267</v>
      </c>
      <c r="S166" s="234" t="s">
        <v>170</v>
      </c>
      <c r="T166" s="235" t="s">
        <v>170</v>
      </c>
      <c r="U166" s="216">
        <v>9.2999999999999999E-2</v>
      </c>
      <c r="V166" s="216">
        <f>ROUND(E166*U166,2)</f>
        <v>0.19</v>
      </c>
      <c r="W166" s="216"/>
      <c r="X166" s="216" t="s">
        <v>163</v>
      </c>
      <c r="Y166" s="207"/>
      <c r="Z166" s="207"/>
      <c r="AA166" s="207"/>
      <c r="AB166" s="207"/>
      <c r="AC166" s="207"/>
      <c r="AD166" s="207"/>
      <c r="AE166" s="207"/>
      <c r="AF166" s="207"/>
      <c r="AG166" s="207" t="s">
        <v>171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14"/>
      <c r="B167" s="215"/>
      <c r="C167" s="250" t="s">
        <v>352</v>
      </c>
      <c r="D167" s="217"/>
      <c r="E167" s="218">
        <v>2</v>
      </c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165</v>
      </c>
      <c r="AH167" s="207">
        <v>5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29">
        <v>69</v>
      </c>
      <c r="B168" s="230" t="s">
        <v>353</v>
      </c>
      <c r="C168" s="249" t="s">
        <v>354</v>
      </c>
      <c r="D168" s="231" t="s">
        <v>175</v>
      </c>
      <c r="E168" s="232">
        <v>2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4">
        <v>1.1999999999999999E-3</v>
      </c>
      <c r="O168" s="234">
        <f>ROUND(E168*N168,2)</f>
        <v>0</v>
      </c>
      <c r="P168" s="234">
        <v>0</v>
      </c>
      <c r="Q168" s="234">
        <f>ROUND(E168*P168,2)</f>
        <v>0</v>
      </c>
      <c r="R168" s="234" t="s">
        <v>267</v>
      </c>
      <c r="S168" s="234" t="s">
        <v>170</v>
      </c>
      <c r="T168" s="235" t="s">
        <v>170</v>
      </c>
      <c r="U168" s="216">
        <v>0.10299999999999999</v>
      </c>
      <c r="V168" s="216">
        <f>ROUND(E168*U168,2)</f>
        <v>0.21</v>
      </c>
      <c r="W168" s="216"/>
      <c r="X168" s="216" t="s">
        <v>163</v>
      </c>
      <c r="Y168" s="207"/>
      <c r="Z168" s="207"/>
      <c r="AA168" s="207"/>
      <c r="AB168" s="207"/>
      <c r="AC168" s="207"/>
      <c r="AD168" s="207"/>
      <c r="AE168" s="207"/>
      <c r="AF168" s="207"/>
      <c r="AG168" s="207" t="s">
        <v>171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14"/>
      <c r="B169" s="215"/>
      <c r="C169" s="250" t="s">
        <v>355</v>
      </c>
      <c r="D169" s="217"/>
      <c r="E169" s="218">
        <v>2</v>
      </c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165</v>
      </c>
      <c r="AH169" s="207">
        <v>5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29">
        <v>70</v>
      </c>
      <c r="B170" s="230" t="s">
        <v>356</v>
      </c>
      <c r="C170" s="249" t="s">
        <v>357</v>
      </c>
      <c r="D170" s="231" t="s">
        <v>175</v>
      </c>
      <c r="E170" s="232">
        <v>4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4">
        <v>1.4E-3</v>
      </c>
      <c r="O170" s="234">
        <f>ROUND(E170*N170,2)</f>
        <v>0.01</v>
      </c>
      <c r="P170" s="234">
        <v>0</v>
      </c>
      <c r="Q170" s="234">
        <f>ROUND(E170*P170,2)</f>
        <v>0</v>
      </c>
      <c r="R170" s="234" t="s">
        <v>267</v>
      </c>
      <c r="S170" s="234" t="s">
        <v>170</v>
      </c>
      <c r="T170" s="235" t="s">
        <v>170</v>
      </c>
      <c r="U170" s="216">
        <v>0.124</v>
      </c>
      <c r="V170" s="216">
        <f>ROUND(E170*U170,2)</f>
        <v>0.5</v>
      </c>
      <c r="W170" s="216"/>
      <c r="X170" s="216" t="s">
        <v>163</v>
      </c>
      <c r="Y170" s="207"/>
      <c r="Z170" s="207"/>
      <c r="AA170" s="207"/>
      <c r="AB170" s="207"/>
      <c r="AC170" s="207"/>
      <c r="AD170" s="207"/>
      <c r="AE170" s="207"/>
      <c r="AF170" s="207"/>
      <c r="AG170" s="207" t="s">
        <v>171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14"/>
      <c r="B171" s="215"/>
      <c r="C171" s="250" t="s">
        <v>358</v>
      </c>
      <c r="D171" s="217"/>
      <c r="E171" s="218">
        <v>4</v>
      </c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165</v>
      </c>
      <c r="AH171" s="207">
        <v>5</v>
      </c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ht="22.5" outlineLevel="1" x14ac:dyDescent="0.2">
      <c r="A172" s="229">
        <v>71</v>
      </c>
      <c r="B172" s="230" t="s">
        <v>359</v>
      </c>
      <c r="C172" s="249" t="s">
        <v>360</v>
      </c>
      <c r="D172" s="231" t="s">
        <v>175</v>
      </c>
      <c r="E172" s="232">
        <v>2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4">
        <v>0</v>
      </c>
      <c r="O172" s="234">
        <f>ROUND(E172*N172,2)</f>
        <v>0</v>
      </c>
      <c r="P172" s="234">
        <v>0</v>
      </c>
      <c r="Q172" s="234">
        <f>ROUND(E172*P172,2)</f>
        <v>0</v>
      </c>
      <c r="R172" s="234" t="s">
        <v>267</v>
      </c>
      <c r="S172" s="234" t="s">
        <v>170</v>
      </c>
      <c r="T172" s="235" t="s">
        <v>170</v>
      </c>
      <c r="U172" s="216">
        <v>8.3000000000000004E-2</v>
      </c>
      <c r="V172" s="216">
        <f>ROUND(E172*U172,2)</f>
        <v>0.17</v>
      </c>
      <c r="W172" s="216"/>
      <c r="X172" s="216" t="s">
        <v>163</v>
      </c>
      <c r="Y172" s="207"/>
      <c r="Z172" s="207"/>
      <c r="AA172" s="207"/>
      <c r="AB172" s="207"/>
      <c r="AC172" s="207"/>
      <c r="AD172" s="207"/>
      <c r="AE172" s="207"/>
      <c r="AF172" s="207"/>
      <c r="AG172" s="207" t="s">
        <v>171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50" t="s">
        <v>66</v>
      </c>
      <c r="D173" s="217"/>
      <c r="E173" s="218">
        <v>2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165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29">
        <v>72</v>
      </c>
      <c r="B174" s="230" t="s">
        <v>361</v>
      </c>
      <c r="C174" s="249" t="s">
        <v>362</v>
      </c>
      <c r="D174" s="231" t="s">
        <v>175</v>
      </c>
      <c r="E174" s="232">
        <v>6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4">
        <v>2.5000000000000001E-4</v>
      </c>
      <c r="O174" s="234">
        <f>ROUND(E174*N174,2)</f>
        <v>0</v>
      </c>
      <c r="P174" s="234">
        <v>0</v>
      </c>
      <c r="Q174" s="234">
        <f>ROUND(E174*P174,2)</f>
        <v>0</v>
      </c>
      <c r="R174" s="234" t="s">
        <v>267</v>
      </c>
      <c r="S174" s="234" t="s">
        <v>170</v>
      </c>
      <c r="T174" s="235" t="s">
        <v>170</v>
      </c>
      <c r="U174" s="216">
        <v>0.48399999999999999</v>
      </c>
      <c r="V174" s="216">
        <f>ROUND(E174*U174,2)</f>
        <v>2.9</v>
      </c>
      <c r="W174" s="216"/>
      <c r="X174" s="216" t="s">
        <v>163</v>
      </c>
      <c r="Y174" s="207"/>
      <c r="Z174" s="207"/>
      <c r="AA174" s="207"/>
      <c r="AB174" s="207"/>
      <c r="AC174" s="207"/>
      <c r="AD174" s="207"/>
      <c r="AE174" s="207"/>
      <c r="AF174" s="207"/>
      <c r="AG174" s="207" t="s">
        <v>171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50" t="s">
        <v>363</v>
      </c>
      <c r="D175" s="217"/>
      <c r="E175" s="218">
        <v>6</v>
      </c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165</v>
      </c>
      <c r="AH175" s="207">
        <v>5</v>
      </c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29">
        <v>73</v>
      </c>
      <c r="B176" s="230" t="s">
        <v>364</v>
      </c>
      <c r="C176" s="249" t="s">
        <v>365</v>
      </c>
      <c r="D176" s="231" t="s">
        <v>175</v>
      </c>
      <c r="E176" s="232">
        <v>2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4">
        <v>2.5000000000000001E-4</v>
      </c>
      <c r="O176" s="234">
        <f>ROUND(E176*N176,2)</f>
        <v>0</v>
      </c>
      <c r="P176" s="234">
        <v>0</v>
      </c>
      <c r="Q176" s="234">
        <f>ROUND(E176*P176,2)</f>
        <v>0</v>
      </c>
      <c r="R176" s="234" t="s">
        <v>267</v>
      </c>
      <c r="S176" s="234" t="s">
        <v>170</v>
      </c>
      <c r="T176" s="235" t="s">
        <v>170</v>
      </c>
      <c r="U176" s="216">
        <v>0.81399999999999995</v>
      </c>
      <c r="V176" s="216">
        <f>ROUND(E176*U176,2)</f>
        <v>1.63</v>
      </c>
      <c r="W176" s="216"/>
      <c r="X176" s="216" t="s">
        <v>163</v>
      </c>
      <c r="Y176" s="207"/>
      <c r="Z176" s="207"/>
      <c r="AA176" s="207"/>
      <c r="AB176" s="207"/>
      <c r="AC176" s="207"/>
      <c r="AD176" s="207"/>
      <c r="AE176" s="207"/>
      <c r="AF176" s="207"/>
      <c r="AG176" s="207" t="s">
        <v>171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50" t="s">
        <v>366</v>
      </c>
      <c r="D177" s="217"/>
      <c r="E177" s="218">
        <v>2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165</v>
      </c>
      <c r="AH177" s="207">
        <v>5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ht="22.5" outlineLevel="1" x14ac:dyDescent="0.2">
      <c r="A178" s="229">
        <v>74</v>
      </c>
      <c r="B178" s="230" t="s">
        <v>367</v>
      </c>
      <c r="C178" s="249" t="s">
        <v>368</v>
      </c>
      <c r="D178" s="231" t="s">
        <v>232</v>
      </c>
      <c r="E178" s="232">
        <v>1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4">
        <v>1.0399999999999999E-3</v>
      </c>
      <c r="O178" s="234">
        <f>ROUND(E178*N178,2)</f>
        <v>0</v>
      </c>
      <c r="P178" s="234">
        <v>0</v>
      </c>
      <c r="Q178" s="234">
        <f>ROUND(E178*P178,2)</f>
        <v>0</v>
      </c>
      <c r="R178" s="234" t="s">
        <v>267</v>
      </c>
      <c r="S178" s="234" t="s">
        <v>170</v>
      </c>
      <c r="T178" s="235" t="s">
        <v>170</v>
      </c>
      <c r="U178" s="216">
        <v>1.278</v>
      </c>
      <c r="V178" s="216">
        <f>ROUND(E178*U178,2)</f>
        <v>1.28</v>
      </c>
      <c r="W178" s="216"/>
      <c r="X178" s="216" t="s">
        <v>163</v>
      </c>
      <c r="Y178" s="207"/>
      <c r="Z178" s="207"/>
      <c r="AA178" s="207"/>
      <c r="AB178" s="207"/>
      <c r="AC178" s="207"/>
      <c r="AD178" s="207"/>
      <c r="AE178" s="207"/>
      <c r="AF178" s="207"/>
      <c r="AG178" s="207" t="s">
        <v>171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14"/>
      <c r="B179" s="215"/>
      <c r="C179" s="250" t="s">
        <v>369</v>
      </c>
      <c r="D179" s="217"/>
      <c r="E179" s="218">
        <v>1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165</v>
      </c>
      <c r="AH179" s="207">
        <v>5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29">
        <v>75</v>
      </c>
      <c r="B180" s="230" t="s">
        <v>370</v>
      </c>
      <c r="C180" s="249" t="s">
        <v>371</v>
      </c>
      <c r="D180" s="231" t="s">
        <v>175</v>
      </c>
      <c r="E180" s="232">
        <v>4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4">
        <v>5.1000000000000004E-4</v>
      </c>
      <c r="O180" s="234">
        <f>ROUND(E180*N180,2)</f>
        <v>0</v>
      </c>
      <c r="P180" s="234">
        <v>0</v>
      </c>
      <c r="Q180" s="234">
        <f>ROUND(E180*P180,2)</f>
        <v>0</v>
      </c>
      <c r="R180" s="234" t="s">
        <v>267</v>
      </c>
      <c r="S180" s="234" t="s">
        <v>170</v>
      </c>
      <c r="T180" s="235" t="s">
        <v>170</v>
      </c>
      <c r="U180" s="216">
        <v>0.251</v>
      </c>
      <c r="V180" s="216">
        <f>ROUND(E180*U180,2)</f>
        <v>1</v>
      </c>
      <c r="W180" s="216"/>
      <c r="X180" s="216" t="s">
        <v>163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171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50" t="s">
        <v>372</v>
      </c>
      <c r="D181" s="217"/>
      <c r="E181" s="218">
        <v>1</v>
      </c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165</v>
      </c>
      <c r="AH181" s="207">
        <v>5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50" t="s">
        <v>373</v>
      </c>
      <c r="D182" s="217"/>
      <c r="E182" s="218">
        <v>3</v>
      </c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165</v>
      </c>
      <c r="AH182" s="207">
        <v>5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29">
        <v>76</v>
      </c>
      <c r="B183" s="230" t="s">
        <v>374</v>
      </c>
      <c r="C183" s="249" t="s">
        <v>375</v>
      </c>
      <c r="D183" s="231" t="s">
        <v>175</v>
      </c>
      <c r="E183" s="232">
        <v>4</v>
      </c>
      <c r="F183" s="233"/>
      <c r="G183" s="234">
        <f>ROUND(E183*F183,2)</f>
        <v>0</v>
      </c>
      <c r="H183" s="233"/>
      <c r="I183" s="234">
        <f>ROUND(E183*H183,2)</f>
        <v>0</v>
      </c>
      <c r="J183" s="233"/>
      <c r="K183" s="234">
        <f>ROUND(E183*J183,2)</f>
        <v>0</v>
      </c>
      <c r="L183" s="234">
        <v>21</v>
      </c>
      <c r="M183" s="234">
        <f>G183*(1+L183/100)</f>
        <v>0</v>
      </c>
      <c r="N183" s="234">
        <v>2.4000000000000001E-4</v>
      </c>
      <c r="O183" s="234">
        <f>ROUND(E183*N183,2)</f>
        <v>0</v>
      </c>
      <c r="P183" s="234">
        <v>0</v>
      </c>
      <c r="Q183" s="234">
        <f>ROUND(E183*P183,2)</f>
        <v>0</v>
      </c>
      <c r="R183" s="234" t="s">
        <v>267</v>
      </c>
      <c r="S183" s="234" t="s">
        <v>170</v>
      </c>
      <c r="T183" s="235" t="s">
        <v>170</v>
      </c>
      <c r="U183" s="216">
        <v>0.27800000000000002</v>
      </c>
      <c r="V183" s="216">
        <f>ROUND(E183*U183,2)</f>
        <v>1.1100000000000001</v>
      </c>
      <c r="W183" s="216"/>
      <c r="X183" s="216" t="s">
        <v>163</v>
      </c>
      <c r="Y183" s="207"/>
      <c r="Z183" s="207"/>
      <c r="AA183" s="207"/>
      <c r="AB183" s="207"/>
      <c r="AC183" s="207"/>
      <c r="AD183" s="207"/>
      <c r="AE183" s="207"/>
      <c r="AF183" s="207"/>
      <c r="AG183" s="207" t="s">
        <v>171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50" t="s">
        <v>376</v>
      </c>
      <c r="D184" s="217"/>
      <c r="E184" s="218">
        <v>2</v>
      </c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165</v>
      </c>
      <c r="AH184" s="207">
        <v>5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50" t="s">
        <v>377</v>
      </c>
      <c r="D185" s="217"/>
      <c r="E185" s="218">
        <v>1</v>
      </c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165</v>
      </c>
      <c r="AH185" s="207">
        <v>5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50" t="s">
        <v>378</v>
      </c>
      <c r="D186" s="217"/>
      <c r="E186" s="218">
        <v>1</v>
      </c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165</v>
      </c>
      <c r="AH186" s="207">
        <v>5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29">
        <v>77</v>
      </c>
      <c r="B187" s="230" t="s">
        <v>379</v>
      </c>
      <c r="C187" s="249" t="s">
        <v>380</v>
      </c>
      <c r="D187" s="231" t="s">
        <v>175</v>
      </c>
      <c r="E187" s="232">
        <v>1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4">
        <v>2E-3</v>
      </c>
      <c r="O187" s="234">
        <f>ROUND(E187*N187,2)</f>
        <v>0</v>
      </c>
      <c r="P187" s="234">
        <v>0</v>
      </c>
      <c r="Q187" s="234">
        <f>ROUND(E187*P187,2)</f>
        <v>0</v>
      </c>
      <c r="R187" s="234"/>
      <c r="S187" s="234" t="s">
        <v>161</v>
      </c>
      <c r="T187" s="235" t="s">
        <v>162</v>
      </c>
      <c r="U187" s="216">
        <v>0</v>
      </c>
      <c r="V187" s="216">
        <f>ROUND(E187*U187,2)</f>
        <v>0</v>
      </c>
      <c r="W187" s="216"/>
      <c r="X187" s="216" t="s">
        <v>163</v>
      </c>
      <c r="Y187" s="207"/>
      <c r="Z187" s="207"/>
      <c r="AA187" s="207"/>
      <c r="AB187" s="207"/>
      <c r="AC187" s="207"/>
      <c r="AD187" s="207"/>
      <c r="AE187" s="207"/>
      <c r="AF187" s="207"/>
      <c r="AG187" s="207" t="s">
        <v>171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14"/>
      <c r="B188" s="215"/>
      <c r="C188" s="253" t="s">
        <v>381</v>
      </c>
      <c r="D188" s="244"/>
      <c r="E188" s="244"/>
      <c r="F188" s="244"/>
      <c r="G188" s="244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217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14"/>
      <c r="B189" s="215"/>
      <c r="C189" s="254" t="s">
        <v>382</v>
      </c>
      <c r="D189" s="245"/>
      <c r="E189" s="245"/>
      <c r="F189" s="245"/>
      <c r="G189" s="245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07"/>
      <c r="Z189" s="207"/>
      <c r="AA189" s="207"/>
      <c r="AB189" s="207"/>
      <c r="AC189" s="207"/>
      <c r="AD189" s="207"/>
      <c r="AE189" s="207"/>
      <c r="AF189" s="207"/>
      <c r="AG189" s="207" t="s">
        <v>217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50" t="s">
        <v>276</v>
      </c>
      <c r="D190" s="217"/>
      <c r="E190" s="218">
        <v>1</v>
      </c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165</v>
      </c>
      <c r="AH190" s="207">
        <v>5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29">
        <v>78</v>
      </c>
      <c r="B191" s="230" t="s">
        <v>383</v>
      </c>
      <c r="C191" s="249" t="s">
        <v>384</v>
      </c>
      <c r="D191" s="231" t="s">
        <v>175</v>
      </c>
      <c r="E191" s="232">
        <v>1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4">
        <v>5.0000000000000001E-4</v>
      </c>
      <c r="O191" s="234">
        <f>ROUND(E191*N191,2)</f>
        <v>0</v>
      </c>
      <c r="P191" s="234">
        <v>0</v>
      </c>
      <c r="Q191" s="234">
        <f>ROUND(E191*P191,2)</f>
        <v>0</v>
      </c>
      <c r="R191" s="234"/>
      <c r="S191" s="234" t="s">
        <v>161</v>
      </c>
      <c r="T191" s="235" t="s">
        <v>162</v>
      </c>
      <c r="U191" s="216">
        <v>0</v>
      </c>
      <c r="V191" s="216">
        <f>ROUND(E191*U191,2)</f>
        <v>0</v>
      </c>
      <c r="W191" s="216"/>
      <c r="X191" s="216" t="s">
        <v>163</v>
      </c>
      <c r="Y191" s="207"/>
      <c r="Z191" s="207"/>
      <c r="AA191" s="207"/>
      <c r="AB191" s="207"/>
      <c r="AC191" s="207"/>
      <c r="AD191" s="207"/>
      <c r="AE191" s="207"/>
      <c r="AF191" s="207"/>
      <c r="AG191" s="207" t="s">
        <v>171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14"/>
      <c r="B192" s="215"/>
      <c r="C192" s="253" t="s">
        <v>385</v>
      </c>
      <c r="D192" s="244"/>
      <c r="E192" s="244"/>
      <c r="F192" s="244"/>
      <c r="G192" s="244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07"/>
      <c r="Z192" s="207"/>
      <c r="AA192" s="207"/>
      <c r="AB192" s="207"/>
      <c r="AC192" s="207"/>
      <c r="AD192" s="207"/>
      <c r="AE192" s="207"/>
      <c r="AF192" s="207"/>
      <c r="AG192" s="207" t="s">
        <v>217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50" t="s">
        <v>62</v>
      </c>
      <c r="D193" s="217"/>
      <c r="E193" s="218">
        <v>1</v>
      </c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165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29">
        <v>79</v>
      </c>
      <c r="B194" s="230" t="s">
        <v>386</v>
      </c>
      <c r="C194" s="249" t="s">
        <v>387</v>
      </c>
      <c r="D194" s="231" t="s">
        <v>175</v>
      </c>
      <c r="E194" s="232">
        <v>1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4">
        <v>5.0000000000000001E-4</v>
      </c>
      <c r="O194" s="234">
        <f>ROUND(E194*N194,2)</f>
        <v>0</v>
      </c>
      <c r="P194" s="234">
        <v>0</v>
      </c>
      <c r="Q194" s="234">
        <f>ROUND(E194*P194,2)</f>
        <v>0</v>
      </c>
      <c r="R194" s="234"/>
      <c r="S194" s="234" t="s">
        <v>161</v>
      </c>
      <c r="T194" s="235" t="s">
        <v>162</v>
      </c>
      <c r="U194" s="216">
        <v>0</v>
      </c>
      <c r="V194" s="216">
        <f>ROUND(E194*U194,2)</f>
        <v>0</v>
      </c>
      <c r="W194" s="216"/>
      <c r="X194" s="216" t="s">
        <v>163</v>
      </c>
      <c r="Y194" s="207"/>
      <c r="Z194" s="207"/>
      <c r="AA194" s="207"/>
      <c r="AB194" s="207"/>
      <c r="AC194" s="207"/>
      <c r="AD194" s="207"/>
      <c r="AE194" s="207"/>
      <c r="AF194" s="207"/>
      <c r="AG194" s="207" t="s">
        <v>171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53" t="s">
        <v>233</v>
      </c>
      <c r="D195" s="244"/>
      <c r="E195" s="244"/>
      <c r="F195" s="244"/>
      <c r="G195" s="244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07"/>
      <c r="Z195" s="207"/>
      <c r="AA195" s="207"/>
      <c r="AB195" s="207"/>
      <c r="AC195" s="207"/>
      <c r="AD195" s="207"/>
      <c r="AE195" s="207"/>
      <c r="AF195" s="207"/>
      <c r="AG195" s="207" t="s">
        <v>217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14"/>
      <c r="B196" s="215"/>
      <c r="C196" s="250" t="s">
        <v>62</v>
      </c>
      <c r="D196" s="217"/>
      <c r="E196" s="218">
        <v>1</v>
      </c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165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ht="22.5" outlineLevel="1" x14ac:dyDescent="0.2">
      <c r="A197" s="229">
        <v>80</v>
      </c>
      <c r="B197" s="230" t="s">
        <v>388</v>
      </c>
      <c r="C197" s="249" t="s">
        <v>389</v>
      </c>
      <c r="D197" s="231" t="s">
        <v>175</v>
      </c>
      <c r="E197" s="232">
        <v>1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4">
        <v>5.0000000000000001E-4</v>
      </c>
      <c r="O197" s="234">
        <f>ROUND(E197*N197,2)</f>
        <v>0</v>
      </c>
      <c r="P197" s="234">
        <v>0</v>
      </c>
      <c r="Q197" s="234">
        <f>ROUND(E197*P197,2)</f>
        <v>0</v>
      </c>
      <c r="R197" s="234"/>
      <c r="S197" s="234" t="s">
        <v>161</v>
      </c>
      <c r="T197" s="235" t="s">
        <v>162</v>
      </c>
      <c r="U197" s="216">
        <v>0</v>
      </c>
      <c r="V197" s="216">
        <f>ROUND(E197*U197,2)</f>
        <v>0</v>
      </c>
      <c r="W197" s="216"/>
      <c r="X197" s="216" t="s">
        <v>163</v>
      </c>
      <c r="Y197" s="207"/>
      <c r="Z197" s="207"/>
      <c r="AA197" s="207"/>
      <c r="AB197" s="207"/>
      <c r="AC197" s="207"/>
      <c r="AD197" s="207"/>
      <c r="AE197" s="207"/>
      <c r="AF197" s="207"/>
      <c r="AG197" s="207" t="s">
        <v>171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14"/>
      <c r="B198" s="215"/>
      <c r="C198" s="250" t="s">
        <v>62</v>
      </c>
      <c r="D198" s="217"/>
      <c r="E198" s="218">
        <v>1</v>
      </c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165</v>
      </c>
      <c r="AH198" s="207">
        <v>0</v>
      </c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ht="22.5" outlineLevel="1" x14ac:dyDescent="0.2">
      <c r="A199" s="229">
        <v>81</v>
      </c>
      <c r="B199" s="230" t="s">
        <v>390</v>
      </c>
      <c r="C199" s="249" t="s">
        <v>391</v>
      </c>
      <c r="D199" s="231" t="s">
        <v>175</v>
      </c>
      <c r="E199" s="232">
        <v>3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4">
        <v>5.0000000000000001E-4</v>
      </c>
      <c r="O199" s="234">
        <f>ROUND(E199*N199,2)</f>
        <v>0</v>
      </c>
      <c r="P199" s="234">
        <v>0</v>
      </c>
      <c r="Q199" s="234">
        <f>ROUND(E199*P199,2)</f>
        <v>0</v>
      </c>
      <c r="R199" s="234"/>
      <c r="S199" s="234" t="s">
        <v>161</v>
      </c>
      <c r="T199" s="235" t="s">
        <v>162</v>
      </c>
      <c r="U199" s="216">
        <v>0</v>
      </c>
      <c r="V199" s="216">
        <f>ROUND(E199*U199,2)</f>
        <v>0</v>
      </c>
      <c r="W199" s="216"/>
      <c r="X199" s="216" t="s">
        <v>163</v>
      </c>
      <c r="Y199" s="207"/>
      <c r="Z199" s="207"/>
      <c r="AA199" s="207"/>
      <c r="AB199" s="207"/>
      <c r="AC199" s="207"/>
      <c r="AD199" s="207"/>
      <c r="AE199" s="207"/>
      <c r="AF199" s="207"/>
      <c r="AG199" s="207" t="s">
        <v>171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14"/>
      <c r="B200" s="215"/>
      <c r="C200" s="253" t="s">
        <v>233</v>
      </c>
      <c r="D200" s="244"/>
      <c r="E200" s="244"/>
      <c r="F200" s="244"/>
      <c r="G200" s="244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07"/>
      <c r="Z200" s="207"/>
      <c r="AA200" s="207"/>
      <c r="AB200" s="207"/>
      <c r="AC200" s="207"/>
      <c r="AD200" s="207"/>
      <c r="AE200" s="207"/>
      <c r="AF200" s="207"/>
      <c r="AG200" s="207" t="s">
        <v>217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14"/>
      <c r="B201" s="215"/>
      <c r="C201" s="250" t="s">
        <v>68</v>
      </c>
      <c r="D201" s="217"/>
      <c r="E201" s="218">
        <v>3</v>
      </c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165</v>
      </c>
      <c r="AH201" s="207">
        <v>0</v>
      </c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29">
        <v>82</v>
      </c>
      <c r="B202" s="230" t="s">
        <v>392</v>
      </c>
      <c r="C202" s="249" t="s">
        <v>393</v>
      </c>
      <c r="D202" s="231" t="s">
        <v>175</v>
      </c>
      <c r="E202" s="232">
        <v>1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4">
        <v>3.0000000000000001E-3</v>
      </c>
      <c r="O202" s="234">
        <f>ROUND(E202*N202,2)</f>
        <v>0</v>
      </c>
      <c r="P202" s="234">
        <v>0</v>
      </c>
      <c r="Q202" s="234">
        <f>ROUND(E202*P202,2)</f>
        <v>0</v>
      </c>
      <c r="R202" s="234"/>
      <c r="S202" s="234" t="s">
        <v>161</v>
      </c>
      <c r="T202" s="235" t="s">
        <v>162</v>
      </c>
      <c r="U202" s="216">
        <v>0</v>
      </c>
      <c r="V202" s="216">
        <f>ROUND(E202*U202,2)</f>
        <v>0</v>
      </c>
      <c r="W202" s="216"/>
      <c r="X202" s="216" t="s">
        <v>163</v>
      </c>
      <c r="Y202" s="207"/>
      <c r="Z202" s="207"/>
      <c r="AA202" s="207"/>
      <c r="AB202" s="207"/>
      <c r="AC202" s="207"/>
      <c r="AD202" s="207"/>
      <c r="AE202" s="207"/>
      <c r="AF202" s="207"/>
      <c r="AG202" s="207" t="s">
        <v>171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14"/>
      <c r="B203" s="215"/>
      <c r="C203" s="250" t="s">
        <v>62</v>
      </c>
      <c r="D203" s="217"/>
      <c r="E203" s="218">
        <v>1</v>
      </c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165</v>
      </c>
      <c r="AH203" s="207">
        <v>0</v>
      </c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ht="22.5" outlineLevel="1" x14ac:dyDescent="0.2">
      <c r="A204" s="229">
        <v>83</v>
      </c>
      <c r="B204" s="230" t="s">
        <v>394</v>
      </c>
      <c r="C204" s="249" t="s">
        <v>395</v>
      </c>
      <c r="D204" s="231" t="s">
        <v>175</v>
      </c>
      <c r="E204" s="232">
        <v>1</v>
      </c>
      <c r="F204" s="233"/>
      <c r="G204" s="234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4">
        <v>7.6E-3</v>
      </c>
      <c r="O204" s="234">
        <f>ROUND(E204*N204,2)</f>
        <v>0.01</v>
      </c>
      <c r="P204" s="234">
        <v>0</v>
      </c>
      <c r="Q204" s="234">
        <f>ROUND(E204*P204,2)</f>
        <v>0</v>
      </c>
      <c r="R204" s="234" t="s">
        <v>251</v>
      </c>
      <c r="S204" s="234" t="s">
        <v>170</v>
      </c>
      <c r="T204" s="235" t="s">
        <v>170</v>
      </c>
      <c r="U204" s="216">
        <v>0</v>
      </c>
      <c r="V204" s="216">
        <f>ROUND(E204*U204,2)</f>
        <v>0</v>
      </c>
      <c r="W204" s="216"/>
      <c r="X204" s="216" t="s">
        <v>252</v>
      </c>
      <c r="Y204" s="207"/>
      <c r="Z204" s="207"/>
      <c r="AA204" s="207"/>
      <c r="AB204" s="207"/>
      <c r="AC204" s="207"/>
      <c r="AD204" s="207"/>
      <c r="AE204" s="207"/>
      <c r="AF204" s="207"/>
      <c r="AG204" s="207" t="s">
        <v>253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14"/>
      <c r="B205" s="215"/>
      <c r="C205" s="250" t="s">
        <v>62</v>
      </c>
      <c r="D205" s="217"/>
      <c r="E205" s="218">
        <v>1</v>
      </c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165</v>
      </c>
      <c r="AH205" s="207">
        <v>0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29">
        <v>84</v>
      </c>
      <c r="B206" s="230" t="s">
        <v>396</v>
      </c>
      <c r="C206" s="249" t="s">
        <v>397</v>
      </c>
      <c r="D206" s="231" t="s">
        <v>175</v>
      </c>
      <c r="E206" s="232">
        <v>6</v>
      </c>
      <c r="F206" s="233"/>
      <c r="G206" s="234">
        <f>ROUND(E206*F206,2)</f>
        <v>0</v>
      </c>
      <c r="H206" s="233"/>
      <c r="I206" s="234">
        <f>ROUND(E206*H206,2)</f>
        <v>0</v>
      </c>
      <c r="J206" s="233"/>
      <c r="K206" s="234">
        <f>ROUND(E206*J206,2)</f>
        <v>0</v>
      </c>
      <c r="L206" s="234">
        <v>21</v>
      </c>
      <c r="M206" s="234">
        <f>G206*(1+L206/100)</f>
        <v>0</v>
      </c>
      <c r="N206" s="234">
        <v>2E-3</v>
      </c>
      <c r="O206" s="234">
        <f>ROUND(E206*N206,2)</f>
        <v>0.01</v>
      </c>
      <c r="P206" s="234">
        <v>0</v>
      </c>
      <c r="Q206" s="234">
        <f>ROUND(E206*P206,2)</f>
        <v>0</v>
      </c>
      <c r="R206" s="234"/>
      <c r="S206" s="234" t="s">
        <v>161</v>
      </c>
      <c r="T206" s="235" t="s">
        <v>162</v>
      </c>
      <c r="U206" s="216">
        <v>0</v>
      </c>
      <c r="V206" s="216">
        <f>ROUND(E206*U206,2)</f>
        <v>0</v>
      </c>
      <c r="W206" s="216"/>
      <c r="X206" s="216" t="s">
        <v>252</v>
      </c>
      <c r="Y206" s="207"/>
      <c r="Z206" s="207"/>
      <c r="AA206" s="207"/>
      <c r="AB206" s="207"/>
      <c r="AC206" s="207"/>
      <c r="AD206" s="207"/>
      <c r="AE206" s="207"/>
      <c r="AF206" s="207"/>
      <c r="AG206" s="207" t="s">
        <v>253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14"/>
      <c r="B207" s="215"/>
      <c r="C207" s="250" t="s">
        <v>398</v>
      </c>
      <c r="D207" s="217"/>
      <c r="E207" s="218">
        <v>6</v>
      </c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165</v>
      </c>
      <c r="AH207" s="207">
        <v>0</v>
      </c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29">
        <v>85</v>
      </c>
      <c r="B208" s="230" t="s">
        <v>399</v>
      </c>
      <c r="C208" s="249" t="s">
        <v>400</v>
      </c>
      <c r="D208" s="231" t="s">
        <v>175</v>
      </c>
      <c r="E208" s="232">
        <v>2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4">
        <v>3.0000000000000001E-3</v>
      </c>
      <c r="O208" s="234">
        <f>ROUND(E208*N208,2)</f>
        <v>0.01</v>
      </c>
      <c r="P208" s="234">
        <v>0</v>
      </c>
      <c r="Q208" s="234">
        <f>ROUND(E208*P208,2)</f>
        <v>0</v>
      </c>
      <c r="R208" s="234"/>
      <c r="S208" s="234" t="s">
        <v>161</v>
      </c>
      <c r="T208" s="235" t="s">
        <v>162</v>
      </c>
      <c r="U208" s="216">
        <v>0</v>
      </c>
      <c r="V208" s="216">
        <f>ROUND(E208*U208,2)</f>
        <v>0</v>
      </c>
      <c r="W208" s="216"/>
      <c r="X208" s="216" t="s">
        <v>252</v>
      </c>
      <c r="Y208" s="207"/>
      <c r="Z208" s="207"/>
      <c r="AA208" s="207"/>
      <c r="AB208" s="207"/>
      <c r="AC208" s="207"/>
      <c r="AD208" s="207"/>
      <c r="AE208" s="207"/>
      <c r="AF208" s="207"/>
      <c r="AG208" s="207" t="s">
        <v>253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14"/>
      <c r="B209" s="215"/>
      <c r="C209" s="250" t="s">
        <v>66</v>
      </c>
      <c r="D209" s="217"/>
      <c r="E209" s="218">
        <v>2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165</v>
      </c>
      <c r="AH209" s="207">
        <v>0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36">
        <v>86</v>
      </c>
      <c r="B210" s="237" t="s">
        <v>401</v>
      </c>
      <c r="C210" s="251" t="s">
        <v>402</v>
      </c>
      <c r="D210" s="238" t="s">
        <v>191</v>
      </c>
      <c r="E210" s="239">
        <v>7.5270000000000004E-2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21</v>
      </c>
      <c r="M210" s="241">
        <f>G210*(1+L210/100)</f>
        <v>0</v>
      </c>
      <c r="N210" s="241">
        <v>0</v>
      </c>
      <c r="O210" s="241">
        <f>ROUND(E210*N210,2)</f>
        <v>0</v>
      </c>
      <c r="P210" s="241">
        <v>0</v>
      </c>
      <c r="Q210" s="241">
        <f>ROUND(E210*P210,2)</f>
        <v>0</v>
      </c>
      <c r="R210" s="241" t="s">
        <v>267</v>
      </c>
      <c r="S210" s="241" t="s">
        <v>170</v>
      </c>
      <c r="T210" s="242" t="s">
        <v>170</v>
      </c>
      <c r="U210" s="216">
        <v>2.5750000000000002</v>
      </c>
      <c r="V210" s="216">
        <f>ROUND(E210*U210,2)</f>
        <v>0.19</v>
      </c>
      <c r="W210" s="216"/>
      <c r="X210" s="216" t="s">
        <v>193</v>
      </c>
      <c r="Y210" s="207"/>
      <c r="Z210" s="207"/>
      <c r="AA210" s="207"/>
      <c r="AB210" s="207"/>
      <c r="AC210" s="207"/>
      <c r="AD210" s="207"/>
      <c r="AE210" s="207"/>
      <c r="AF210" s="207"/>
      <c r="AG210" s="207" t="s">
        <v>194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ht="33.75" outlineLevel="1" x14ac:dyDescent="0.2">
      <c r="A211" s="236">
        <v>87</v>
      </c>
      <c r="B211" s="237" t="s">
        <v>403</v>
      </c>
      <c r="C211" s="251" t="s">
        <v>404</v>
      </c>
      <c r="D211" s="238" t="s">
        <v>191</v>
      </c>
      <c r="E211" s="239">
        <v>7.5270000000000004E-2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41">
        <v>0</v>
      </c>
      <c r="O211" s="241">
        <f>ROUND(E211*N211,2)</f>
        <v>0</v>
      </c>
      <c r="P211" s="241">
        <v>0</v>
      </c>
      <c r="Q211" s="241">
        <f>ROUND(E211*P211,2)</f>
        <v>0</v>
      </c>
      <c r="R211" s="241" t="s">
        <v>267</v>
      </c>
      <c r="S211" s="241" t="s">
        <v>170</v>
      </c>
      <c r="T211" s="242" t="s">
        <v>170</v>
      </c>
      <c r="U211" s="216">
        <v>1.355</v>
      </c>
      <c r="V211" s="216">
        <f>ROUND(E211*U211,2)</f>
        <v>0.1</v>
      </c>
      <c r="W211" s="216"/>
      <c r="X211" s="216" t="s">
        <v>193</v>
      </c>
      <c r="Y211" s="207"/>
      <c r="Z211" s="207"/>
      <c r="AA211" s="207"/>
      <c r="AB211" s="207"/>
      <c r="AC211" s="207"/>
      <c r="AD211" s="207"/>
      <c r="AE211" s="207"/>
      <c r="AF211" s="207"/>
      <c r="AG211" s="207" t="s">
        <v>194</v>
      </c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x14ac:dyDescent="0.2">
      <c r="A212" s="223" t="s">
        <v>156</v>
      </c>
      <c r="B212" s="224" t="s">
        <v>110</v>
      </c>
      <c r="C212" s="248" t="s">
        <v>111</v>
      </c>
      <c r="D212" s="225"/>
      <c r="E212" s="226"/>
      <c r="F212" s="227"/>
      <c r="G212" s="227">
        <f>SUMIF(AG213:AG216,"&lt;&gt;NOR",G213:G216)</f>
        <v>0</v>
      </c>
      <c r="H212" s="227"/>
      <c r="I212" s="227">
        <f>SUM(I213:I216)</f>
        <v>0</v>
      </c>
      <c r="J212" s="227"/>
      <c r="K212" s="227">
        <f>SUM(K213:K216)</f>
        <v>0</v>
      </c>
      <c r="L212" s="227"/>
      <c r="M212" s="227">
        <f>SUM(M213:M216)</f>
        <v>0</v>
      </c>
      <c r="N212" s="227"/>
      <c r="O212" s="227">
        <f>SUM(O213:O216)</f>
        <v>0</v>
      </c>
      <c r="P212" s="227"/>
      <c r="Q212" s="227">
        <f>SUM(Q213:Q216)</f>
        <v>0</v>
      </c>
      <c r="R212" s="227"/>
      <c r="S212" s="227"/>
      <c r="T212" s="228"/>
      <c r="U212" s="222"/>
      <c r="V212" s="222">
        <f>SUM(V213:V216)</f>
        <v>2.68</v>
      </c>
      <c r="W212" s="222"/>
      <c r="X212" s="222"/>
      <c r="AG212" t="s">
        <v>157</v>
      </c>
    </row>
    <row r="213" spans="1:60" ht="22.5" outlineLevel="1" x14ac:dyDescent="0.2">
      <c r="A213" s="229">
        <v>88</v>
      </c>
      <c r="B213" s="230" t="s">
        <v>405</v>
      </c>
      <c r="C213" s="249" t="s">
        <v>406</v>
      </c>
      <c r="D213" s="231" t="s">
        <v>182</v>
      </c>
      <c r="E213" s="232">
        <v>30.8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4">
        <v>6.9999999999999994E-5</v>
      </c>
      <c r="O213" s="234">
        <f>ROUND(E213*N213,2)</f>
        <v>0</v>
      </c>
      <c r="P213" s="234">
        <v>0</v>
      </c>
      <c r="Q213" s="234">
        <f>ROUND(E213*P213,2)</f>
        <v>0</v>
      </c>
      <c r="R213" s="234" t="s">
        <v>407</v>
      </c>
      <c r="S213" s="234" t="s">
        <v>170</v>
      </c>
      <c r="T213" s="235" t="s">
        <v>170</v>
      </c>
      <c r="U213" s="216">
        <v>8.6999999999999994E-2</v>
      </c>
      <c r="V213" s="216">
        <f>ROUND(E213*U213,2)</f>
        <v>2.68</v>
      </c>
      <c r="W213" s="216"/>
      <c r="X213" s="216" t="s">
        <v>163</v>
      </c>
      <c r="Y213" s="207"/>
      <c r="Z213" s="207"/>
      <c r="AA213" s="207"/>
      <c r="AB213" s="207"/>
      <c r="AC213" s="207"/>
      <c r="AD213" s="207"/>
      <c r="AE213" s="207"/>
      <c r="AF213" s="207"/>
      <c r="AG213" s="207" t="s">
        <v>171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14"/>
      <c r="B214" s="215"/>
      <c r="C214" s="252" t="s">
        <v>408</v>
      </c>
      <c r="D214" s="243"/>
      <c r="E214" s="243"/>
      <c r="F214" s="243"/>
      <c r="G214" s="243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196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14"/>
      <c r="B215" s="215"/>
      <c r="C215" s="250" t="s">
        <v>312</v>
      </c>
      <c r="D215" s="217"/>
      <c r="E215" s="218">
        <v>3</v>
      </c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165</v>
      </c>
      <c r="AH215" s="207">
        <v>5</v>
      </c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14"/>
      <c r="B216" s="215"/>
      <c r="C216" s="250" t="s">
        <v>185</v>
      </c>
      <c r="D216" s="217"/>
      <c r="E216" s="218">
        <v>27.8</v>
      </c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165</v>
      </c>
      <c r="AH216" s="207">
        <v>5</v>
      </c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x14ac:dyDescent="0.2">
      <c r="A217" s="223" t="s">
        <v>156</v>
      </c>
      <c r="B217" s="224" t="s">
        <v>112</v>
      </c>
      <c r="C217" s="248" t="s">
        <v>113</v>
      </c>
      <c r="D217" s="225"/>
      <c r="E217" s="226"/>
      <c r="F217" s="227"/>
      <c r="G217" s="227">
        <f>SUMIF(AG218:AG233,"&lt;&gt;NOR",G218:G233)</f>
        <v>0</v>
      </c>
      <c r="H217" s="227"/>
      <c r="I217" s="227">
        <f>SUM(I218:I233)</f>
        <v>0</v>
      </c>
      <c r="J217" s="227"/>
      <c r="K217" s="227">
        <f>SUM(K218:K233)</f>
        <v>0</v>
      </c>
      <c r="L217" s="227"/>
      <c r="M217" s="227">
        <f>SUM(M218:M233)</f>
        <v>0</v>
      </c>
      <c r="N217" s="227"/>
      <c r="O217" s="227">
        <f>SUM(O218:O233)</f>
        <v>0</v>
      </c>
      <c r="P217" s="227"/>
      <c r="Q217" s="227">
        <f>SUM(Q218:Q233)</f>
        <v>0</v>
      </c>
      <c r="R217" s="227"/>
      <c r="S217" s="227"/>
      <c r="T217" s="228"/>
      <c r="U217" s="222"/>
      <c r="V217" s="222">
        <f>SUM(V218:V233)</f>
        <v>72</v>
      </c>
      <c r="W217" s="222"/>
      <c r="X217" s="222"/>
      <c r="AG217" t="s">
        <v>157</v>
      </c>
    </row>
    <row r="218" spans="1:60" outlineLevel="1" x14ac:dyDescent="0.2">
      <c r="A218" s="229">
        <v>89</v>
      </c>
      <c r="B218" s="230" t="s">
        <v>409</v>
      </c>
      <c r="C218" s="249" t="s">
        <v>410</v>
      </c>
      <c r="D218" s="231" t="s">
        <v>232</v>
      </c>
      <c r="E218" s="232">
        <v>1</v>
      </c>
      <c r="F218" s="233"/>
      <c r="G218" s="234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34">
        <v>0</v>
      </c>
      <c r="O218" s="234">
        <f>ROUND(E218*N218,2)</f>
        <v>0</v>
      </c>
      <c r="P218" s="234">
        <v>0</v>
      </c>
      <c r="Q218" s="234">
        <f>ROUND(E218*P218,2)</f>
        <v>0</v>
      </c>
      <c r="R218" s="234"/>
      <c r="S218" s="234" t="s">
        <v>161</v>
      </c>
      <c r="T218" s="235" t="s">
        <v>162</v>
      </c>
      <c r="U218" s="216">
        <v>0</v>
      </c>
      <c r="V218" s="216">
        <f>ROUND(E218*U218,2)</f>
        <v>0</v>
      </c>
      <c r="W218" s="216"/>
      <c r="X218" s="216" t="s">
        <v>163</v>
      </c>
      <c r="Y218" s="207"/>
      <c r="Z218" s="207"/>
      <c r="AA218" s="207"/>
      <c r="AB218" s="207"/>
      <c r="AC218" s="207"/>
      <c r="AD218" s="207"/>
      <c r="AE218" s="207"/>
      <c r="AF218" s="207"/>
      <c r="AG218" s="207" t="s">
        <v>171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14"/>
      <c r="B219" s="215"/>
      <c r="C219" s="250" t="s">
        <v>62</v>
      </c>
      <c r="D219" s="217"/>
      <c r="E219" s="218">
        <v>1</v>
      </c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165</v>
      </c>
      <c r="AH219" s="207">
        <v>0</v>
      </c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29">
        <v>90</v>
      </c>
      <c r="B220" s="230" t="s">
        <v>411</v>
      </c>
      <c r="C220" s="249" t="s">
        <v>412</v>
      </c>
      <c r="D220" s="231" t="s">
        <v>175</v>
      </c>
      <c r="E220" s="232">
        <v>1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4">
        <v>0</v>
      </c>
      <c r="O220" s="234">
        <f>ROUND(E220*N220,2)</f>
        <v>0</v>
      </c>
      <c r="P220" s="234">
        <v>0</v>
      </c>
      <c r="Q220" s="234">
        <f>ROUND(E220*P220,2)</f>
        <v>0</v>
      </c>
      <c r="R220" s="234"/>
      <c r="S220" s="234" t="s">
        <v>161</v>
      </c>
      <c r="T220" s="235" t="s">
        <v>162</v>
      </c>
      <c r="U220" s="216">
        <v>0</v>
      </c>
      <c r="V220" s="216">
        <f>ROUND(E220*U220,2)</f>
        <v>0</v>
      </c>
      <c r="W220" s="216"/>
      <c r="X220" s="216" t="s">
        <v>163</v>
      </c>
      <c r="Y220" s="207"/>
      <c r="Z220" s="207"/>
      <c r="AA220" s="207"/>
      <c r="AB220" s="207"/>
      <c r="AC220" s="207"/>
      <c r="AD220" s="207"/>
      <c r="AE220" s="207"/>
      <c r="AF220" s="207"/>
      <c r="AG220" s="207" t="s">
        <v>171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14"/>
      <c r="B221" s="215"/>
      <c r="C221" s="250" t="s">
        <v>62</v>
      </c>
      <c r="D221" s="217"/>
      <c r="E221" s="218">
        <v>1</v>
      </c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165</v>
      </c>
      <c r="AH221" s="207">
        <v>0</v>
      </c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29">
        <v>91</v>
      </c>
      <c r="B222" s="230" t="s">
        <v>413</v>
      </c>
      <c r="C222" s="249" t="s">
        <v>414</v>
      </c>
      <c r="D222" s="231" t="s">
        <v>175</v>
      </c>
      <c r="E222" s="232">
        <v>1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4">
        <v>0</v>
      </c>
      <c r="O222" s="234">
        <f>ROUND(E222*N222,2)</f>
        <v>0</v>
      </c>
      <c r="P222" s="234">
        <v>0</v>
      </c>
      <c r="Q222" s="234">
        <f>ROUND(E222*P222,2)</f>
        <v>0</v>
      </c>
      <c r="R222" s="234"/>
      <c r="S222" s="234" t="s">
        <v>161</v>
      </c>
      <c r="T222" s="235" t="s">
        <v>162</v>
      </c>
      <c r="U222" s="216">
        <v>0</v>
      </c>
      <c r="V222" s="216">
        <f>ROUND(E222*U222,2)</f>
        <v>0</v>
      </c>
      <c r="W222" s="216"/>
      <c r="X222" s="216" t="s">
        <v>163</v>
      </c>
      <c r="Y222" s="207"/>
      <c r="Z222" s="207"/>
      <c r="AA222" s="207"/>
      <c r="AB222" s="207"/>
      <c r="AC222" s="207"/>
      <c r="AD222" s="207"/>
      <c r="AE222" s="207"/>
      <c r="AF222" s="207"/>
      <c r="AG222" s="207" t="s">
        <v>171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">
      <c r="A223" s="214"/>
      <c r="B223" s="215"/>
      <c r="C223" s="250" t="s">
        <v>62</v>
      </c>
      <c r="D223" s="217"/>
      <c r="E223" s="218">
        <v>1</v>
      </c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165</v>
      </c>
      <c r="AH223" s="207">
        <v>0</v>
      </c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29">
        <v>92</v>
      </c>
      <c r="B224" s="230" t="s">
        <v>415</v>
      </c>
      <c r="C224" s="249" t="s">
        <v>416</v>
      </c>
      <c r="D224" s="231" t="s">
        <v>232</v>
      </c>
      <c r="E224" s="232">
        <v>1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34">
        <v>0</v>
      </c>
      <c r="O224" s="234">
        <f>ROUND(E224*N224,2)</f>
        <v>0</v>
      </c>
      <c r="P224" s="234">
        <v>0</v>
      </c>
      <c r="Q224" s="234">
        <f>ROUND(E224*P224,2)</f>
        <v>0</v>
      </c>
      <c r="R224" s="234"/>
      <c r="S224" s="234" t="s">
        <v>161</v>
      </c>
      <c r="T224" s="235" t="s">
        <v>162</v>
      </c>
      <c r="U224" s="216">
        <v>0</v>
      </c>
      <c r="V224" s="216">
        <f>ROUND(E224*U224,2)</f>
        <v>0</v>
      </c>
      <c r="W224" s="216"/>
      <c r="X224" s="216" t="s">
        <v>163</v>
      </c>
      <c r="Y224" s="207"/>
      <c r="Z224" s="207"/>
      <c r="AA224" s="207"/>
      <c r="AB224" s="207"/>
      <c r="AC224" s="207"/>
      <c r="AD224" s="207"/>
      <c r="AE224" s="207"/>
      <c r="AF224" s="207"/>
      <c r="AG224" s="207" t="s">
        <v>171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14"/>
      <c r="B225" s="215"/>
      <c r="C225" s="250" t="s">
        <v>62</v>
      </c>
      <c r="D225" s="217"/>
      <c r="E225" s="218">
        <v>1</v>
      </c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165</v>
      </c>
      <c r="AH225" s="207">
        <v>0</v>
      </c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29">
        <v>93</v>
      </c>
      <c r="B226" s="230" t="s">
        <v>417</v>
      </c>
      <c r="C226" s="249" t="s">
        <v>418</v>
      </c>
      <c r="D226" s="231" t="s">
        <v>232</v>
      </c>
      <c r="E226" s="232">
        <v>1</v>
      </c>
      <c r="F226" s="233"/>
      <c r="G226" s="234">
        <f>ROUND(E226*F226,2)</f>
        <v>0</v>
      </c>
      <c r="H226" s="233"/>
      <c r="I226" s="234">
        <f>ROUND(E226*H226,2)</f>
        <v>0</v>
      </c>
      <c r="J226" s="233"/>
      <c r="K226" s="234">
        <f>ROUND(E226*J226,2)</f>
        <v>0</v>
      </c>
      <c r="L226" s="234">
        <v>21</v>
      </c>
      <c r="M226" s="234">
        <f>G226*(1+L226/100)</f>
        <v>0</v>
      </c>
      <c r="N226" s="234">
        <v>0</v>
      </c>
      <c r="O226" s="234">
        <f>ROUND(E226*N226,2)</f>
        <v>0</v>
      </c>
      <c r="P226" s="234">
        <v>0</v>
      </c>
      <c r="Q226" s="234">
        <f>ROUND(E226*P226,2)</f>
        <v>0</v>
      </c>
      <c r="R226" s="234"/>
      <c r="S226" s="234" t="s">
        <v>161</v>
      </c>
      <c r="T226" s="235" t="s">
        <v>162</v>
      </c>
      <c r="U226" s="216">
        <v>0</v>
      </c>
      <c r="V226" s="216">
        <f>ROUND(E226*U226,2)</f>
        <v>0</v>
      </c>
      <c r="W226" s="216"/>
      <c r="X226" s="216" t="s">
        <v>163</v>
      </c>
      <c r="Y226" s="207"/>
      <c r="Z226" s="207"/>
      <c r="AA226" s="207"/>
      <c r="AB226" s="207"/>
      <c r="AC226" s="207"/>
      <c r="AD226" s="207"/>
      <c r="AE226" s="207"/>
      <c r="AF226" s="207"/>
      <c r="AG226" s="207" t="s">
        <v>171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50" t="s">
        <v>62</v>
      </c>
      <c r="D227" s="217"/>
      <c r="E227" s="218">
        <v>1</v>
      </c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165</v>
      </c>
      <c r="AH227" s="207">
        <v>0</v>
      </c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29">
        <v>94</v>
      </c>
      <c r="B228" s="230" t="s">
        <v>419</v>
      </c>
      <c r="C228" s="249" t="s">
        <v>420</v>
      </c>
      <c r="D228" s="231" t="s">
        <v>232</v>
      </c>
      <c r="E228" s="232">
        <v>1</v>
      </c>
      <c r="F228" s="233"/>
      <c r="G228" s="234">
        <f>ROUND(E228*F228,2)</f>
        <v>0</v>
      </c>
      <c r="H228" s="233"/>
      <c r="I228" s="234">
        <f>ROUND(E228*H228,2)</f>
        <v>0</v>
      </c>
      <c r="J228" s="233"/>
      <c r="K228" s="234">
        <f>ROUND(E228*J228,2)</f>
        <v>0</v>
      </c>
      <c r="L228" s="234">
        <v>21</v>
      </c>
      <c r="M228" s="234">
        <f>G228*(1+L228/100)</f>
        <v>0</v>
      </c>
      <c r="N228" s="234">
        <v>0</v>
      </c>
      <c r="O228" s="234">
        <f>ROUND(E228*N228,2)</f>
        <v>0</v>
      </c>
      <c r="P228" s="234">
        <v>0</v>
      </c>
      <c r="Q228" s="234">
        <f>ROUND(E228*P228,2)</f>
        <v>0</v>
      </c>
      <c r="R228" s="234"/>
      <c r="S228" s="234" t="s">
        <v>161</v>
      </c>
      <c r="T228" s="235" t="s">
        <v>162</v>
      </c>
      <c r="U228" s="216">
        <v>0</v>
      </c>
      <c r="V228" s="216">
        <f>ROUND(E228*U228,2)</f>
        <v>0</v>
      </c>
      <c r="W228" s="216"/>
      <c r="X228" s="216" t="s">
        <v>163</v>
      </c>
      <c r="Y228" s="207"/>
      <c r="Z228" s="207"/>
      <c r="AA228" s="207"/>
      <c r="AB228" s="207"/>
      <c r="AC228" s="207"/>
      <c r="AD228" s="207"/>
      <c r="AE228" s="207"/>
      <c r="AF228" s="207"/>
      <c r="AG228" s="207" t="s">
        <v>171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14"/>
      <c r="B229" s="215"/>
      <c r="C229" s="250" t="s">
        <v>62</v>
      </c>
      <c r="D229" s="217"/>
      <c r="E229" s="218">
        <v>1</v>
      </c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165</v>
      </c>
      <c r="AH229" s="207">
        <v>0</v>
      </c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29">
        <v>95</v>
      </c>
      <c r="B230" s="230" t="s">
        <v>421</v>
      </c>
      <c r="C230" s="249" t="s">
        <v>422</v>
      </c>
      <c r="D230" s="231" t="s">
        <v>423</v>
      </c>
      <c r="E230" s="232">
        <v>72</v>
      </c>
      <c r="F230" s="233"/>
      <c r="G230" s="234">
        <f>ROUND(E230*F230,2)</f>
        <v>0</v>
      </c>
      <c r="H230" s="233"/>
      <c r="I230" s="234">
        <f>ROUND(E230*H230,2)</f>
        <v>0</v>
      </c>
      <c r="J230" s="233"/>
      <c r="K230" s="234">
        <f>ROUND(E230*J230,2)</f>
        <v>0</v>
      </c>
      <c r="L230" s="234">
        <v>21</v>
      </c>
      <c r="M230" s="234">
        <f>G230*(1+L230/100)</f>
        <v>0</v>
      </c>
      <c r="N230" s="234">
        <v>0</v>
      </c>
      <c r="O230" s="234">
        <f>ROUND(E230*N230,2)</f>
        <v>0</v>
      </c>
      <c r="P230" s="234">
        <v>0</v>
      </c>
      <c r="Q230" s="234">
        <f>ROUND(E230*P230,2)</f>
        <v>0</v>
      </c>
      <c r="R230" s="234" t="s">
        <v>424</v>
      </c>
      <c r="S230" s="234" t="s">
        <v>170</v>
      </c>
      <c r="T230" s="235" t="s">
        <v>170</v>
      </c>
      <c r="U230" s="216">
        <v>1</v>
      </c>
      <c r="V230" s="216">
        <f>ROUND(E230*U230,2)</f>
        <v>72</v>
      </c>
      <c r="W230" s="216"/>
      <c r="X230" s="216" t="s">
        <v>425</v>
      </c>
      <c r="Y230" s="207"/>
      <c r="Z230" s="207"/>
      <c r="AA230" s="207"/>
      <c r="AB230" s="207"/>
      <c r="AC230" s="207"/>
      <c r="AD230" s="207"/>
      <c r="AE230" s="207"/>
      <c r="AF230" s="207"/>
      <c r="AG230" s="207" t="s">
        <v>426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14"/>
      <c r="B231" s="215"/>
      <c r="C231" s="250" t="s">
        <v>427</v>
      </c>
      <c r="D231" s="217"/>
      <c r="E231" s="218">
        <v>72</v>
      </c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165</v>
      </c>
      <c r="AH231" s="207">
        <v>0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">
      <c r="A232" s="229">
        <v>96</v>
      </c>
      <c r="B232" s="230" t="s">
        <v>428</v>
      </c>
      <c r="C232" s="249" t="s">
        <v>429</v>
      </c>
      <c r="D232" s="231" t="s">
        <v>430</v>
      </c>
      <c r="E232" s="232">
        <v>24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4">
        <v>0</v>
      </c>
      <c r="O232" s="234">
        <f>ROUND(E232*N232,2)</f>
        <v>0</v>
      </c>
      <c r="P232" s="234">
        <v>0</v>
      </c>
      <c r="Q232" s="234">
        <f>ROUND(E232*P232,2)</f>
        <v>0</v>
      </c>
      <c r="R232" s="234"/>
      <c r="S232" s="234" t="s">
        <v>161</v>
      </c>
      <c r="T232" s="235" t="s">
        <v>162</v>
      </c>
      <c r="U232" s="216">
        <v>0</v>
      </c>
      <c r="V232" s="216">
        <f>ROUND(E232*U232,2)</f>
        <v>0</v>
      </c>
      <c r="W232" s="216"/>
      <c r="X232" s="216" t="s">
        <v>425</v>
      </c>
      <c r="Y232" s="207"/>
      <c r="Z232" s="207"/>
      <c r="AA232" s="207"/>
      <c r="AB232" s="207"/>
      <c r="AC232" s="207"/>
      <c r="AD232" s="207"/>
      <c r="AE232" s="207"/>
      <c r="AF232" s="207"/>
      <c r="AG232" s="207" t="s">
        <v>426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14"/>
      <c r="B233" s="215"/>
      <c r="C233" s="250" t="s">
        <v>431</v>
      </c>
      <c r="D233" s="217"/>
      <c r="E233" s="218">
        <v>24</v>
      </c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165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x14ac:dyDescent="0.2">
      <c r="A234" s="223" t="s">
        <v>156</v>
      </c>
      <c r="B234" s="224" t="s">
        <v>120</v>
      </c>
      <c r="C234" s="248" t="s">
        <v>121</v>
      </c>
      <c r="D234" s="225"/>
      <c r="E234" s="226"/>
      <c r="F234" s="227"/>
      <c r="G234" s="227">
        <f>SUMIF(AG235:AG256,"&lt;&gt;NOR",G235:G256)</f>
        <v>0</v>
      </c>
      <c r="H234" s="227"/>
      <c r="I234" s="227">
        <f>SUM(I235:I256)</f>
        <v>0</v>
      </c>
      <c r="J234" s="227"/>
      <c r="K234" s="227">
        <f>SUM(K235:K256)</f>
        <v>0</v>
      </c>
      <c r="L234" s="227"/>
      <c r="M234" s="227">
        <f>SUM(M235:M256)</f>
        <v>0</v>
      </c>
      <c r="N234" s="227"/>
      <c r="O234" s="227">
        <f>SUM(O235:O256)</f>
        <v>0</v>
      </c>
      <c r="P234" s="227"/>
      <c r="Q234" s="227">
        <f>SUM(Q235:Q256)</f>
        <v>0</v>
      </c>
      <c r="R234" s="227"/>
      <c r="S234" s="227"/>
      <c r="T234" s="228"/>
      <c r="U234" s="222"/>
      <c r="V234" s="222">
        <f>SUM(V235:V256)</f>
        <v>13.409999999999998</v>
      </c>
      <c r="W234" s="222"/>
      <c r="X234" s="222"/>
      <c r="AG234" t="s">
        <v>157</v>
      </c>
    </row>
    <row r="235" spans="1:60" outlineLevel="1" x14ac:dyDescent="0.2">
      <c r="A235" s="229">
        <v>97</v>
      </c>
      <c r="B235" s="230" t="s">
        <v>432</v>
      </c>
      <c r="C235" s="249" t="s">
        <v>433</v>
      </c>
      <c r="D235" s="231" t="s">
        <v>182</v>
      </c>
      <c r="E235" s="232">
        <v>3</v>
      </c>
      <c r="F235" s="233"/>
      <c r="G235" s="234">
        <f>ROUND(E235*F235,2)</f>
        <v>0</v>
      </c>
      <c r="H235" s="233"/>
      <c r="I235" s="234">
        <f>ROUND(E235*H235,2)</f>
        <v>0</v>
      </c>
      <c r="J235" s="233"/>
      <c r="K235" s="234">
        <f>ROUND(E235*J235,2)</f>
        <v>0</v>
      </c>
      <c r="L235" s="234">
        <v>21</v>
      </c>
      <c r="M235" s="234">
        <f>G235*(1+L235/100)</f>
        <v>0</v>
      </c>
      <c r="N235" s="234">
        <v>0</v>
      </c>
      <c r="O235" s="234">
        <f>ROUND(E235*N235,2)</f>
        <v>0</v>
      </c>
      <c r="P235" s="234">
        <v>0</v>
      </c>
      <c r="Q235" s="234">
        <f>ROUND(E235*P235,2)</f>
        <v>0</v>
      </c>
      <c r="R235" s="234"/>
      <c r="S235" s="234" t="s">
        <v>170</v>
      </c>
      <c r="T235" s="235" t="s">
        <v>170</v>
      </c>
      <c r="U235" s="216">
        <v>0</v>
      </c>
      <c r="V235" s="216">
        <f>ROUND(E235*U235,2)</f>
        <v>0</v>
      </c>
      <c r="W235" s="216"/>
      <c r="X235" s="216" t="s">
        <v>163</v>
      </c>
      <c r="Y235" s="207"/>
      <c r="Z235" s="207"/>
      <c r="AA235" s="207"/>
      <c r="AB235" s="207"/>
      <c r="AC235" s="207"/>
      <c r="AD235" s="207"/>
      <c r="AE235" s="207"/>
      <c r="AF235" s="207"/>
      <c r="AG235" s="207" t="s">
        <v>171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">
      <c r="A236" s="214"/>
      <c r="B236" s="215"/>
      <c r="C236" s="253" t="s">
        <v>385</v>
      </c>
      <c r="D236" s="244"/>
      <c r="E236" s="244"/>
      <c r="F236" s="244"/>
      <c r="G236" s="244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07"/>
      <c r="Z236" s="207"/>
      <c r="AA236" s="207"/>
      <c r="AB236" s="207"/>
      <c r="AC236" s="207"/>
      <c r="AD236" s="207"/>
      <c r="AE236" s="207"/>
      <c r="AF236" s="207"/>
      <c r="AG236" s="207" t="s">
        <v>217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14"/>
      <c r="B237" s="215"/>
      <c r="C237" s="250" t="s">
        <v>312</v>
      </c>
      <c r="D237" s="217"/>
      <c r="E237" s="218">
        <v>3</v>
      </c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165</v>
      </c>
      <c r="AH237" s="207">
        <v>5</v>
      </c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">
      <c r="A238" s="229">
        <v>98</v>
      </c>
      <c r="B238" s="230" t="s">
        <v>434</v>
      </c>
      <c r="C238" s="249" t="s">
        <v>435</v>
      </c>
      <c r="D238" s="231" t="s">
        <v>182</v>
      </c>
      <c r="E238" s="232">
        <v>27.8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4">
        <v>0</v>
      </c>
      <c r="O238" s="234">
        <f>ROUND(E238*N238,2)</f>
        <v>0</v>
      </c>
      <c r="P238" s="234">
        <v>0</v>
      </c>
      <c r="Q238" s="234">
        <f>ROUND(E238*P238,2)</f>
        <v>0</v>
      </c>
      <c r="R238" s="234"/>
      <c r="S238" s="234" t="s">
        <v>170</v>
      </c>
      <c r="T238" s="235" t="s">
        <v>170</v>
      </c>
      <c r="U238" s="216">
        <v>0</v>
      </c>
      <c r="V238" s="216">
        <f>ROUND(E238*U238,2)</f>
        <v>0</v>
      </c>
      <c r="W238" s="216"/>
      <c r="X238" s="216" t="s">
        <v>163</v>
      </c>
      <c r="Y238" s="207"/>
      <c r="Z238" s="207"/>
      <c r="AA238" s="207"/>
      <c r="AB238" s="207"/>
      <c r="AC238" s="207"/>
      <c r="AD238" s="207"/>
      <c r="AE238" s="207"/>
      <c r="AF238" s="207"/>
      <c r="AG238" s="207" t="s">
        <v>171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53" t="s">
        <v>385</v>
      </c>
      <c r="D239" s="244"/>
      <c r="E239" s="244"/>
      <c r="F239" s="244"/>
      <c r="G239" s="244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07"/>
      <c r="Z239" s="207"/>
      <c r="AA239" s="207"/>
      <c r="AB239" s="207"/>
      <c r="AC239" s="207"/>
      <c r="AD239" s="207"/>
      <c r="AE239" s="207"/>
      <c r="AF239" s="207"/>
      <c r="AG239" s="207" t="s">
        <v>217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">
      <c r="A240" s="214"/>
      <c r="B240" s="215"/>
      <c r="C240" s="250" t="s">
        <v>185</v>
      </c>
      <c r="D240" s="217"/>
      <c r="E240" s="218">
        <v>27.8</v>
      </c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165</v>
      </c>
      <c r="AH240" s="207">
        <v>5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29">
        <v>99</v>
      </c>
      <c r="B241" s="230" t="s">
        <v>436</v>
      </c>
      <c r="C241" s="249" t="s">
        <v>437</v>
      </c>
      <c r="D241" s="231" t="s">
        <v>182</v>
      </c>
      <c r="E241" s="232">
        <v>3</v>
      </c>
      <c r="F241" s="233"/>
      <c r="G241" s="234">
        <f>ROUND(E241*F241,2)</f>
        <v>0</v>
      </c>
      <c r="H241" s="233"/>
      <c r="I241" s="234">
        <f>ROUND(E241*H241,2)</f>
        <v>0</v>
      </c>
      <c r="J241" s="233"/>
      <c r="K241" s="234">
        <f>ROUND(E241*J241,2)</f>
        <v>0</v>
      </c>
      <c r="L241" s="234">
        <v>21</v>
      </c>
      <c r="M241" s="234">
        <f>G241*(1+L241/100)</f>
        <v>0</v>
      </c>
      <c r="N241" s="234">
        <v>0</v>
      </c>
      <c r="O241" s="234">
        <f>ROUND(E241*N241,2)</f>
        <v>0</v>
      </c>
      <c r="P241" s="234">
        <v>0</v>
      </c>
      <c r="Q241" s="234">
        <f>ROUND(E241*P241,2)</f>
        <v>0</v>
      </c>
      <c r="R241" s="234"/>
      <c r="S241" s="234" t="s">
        <v>170</v>
      </c>
      <c r="T241" s="235" t="s">
        <v>170</v>
      </c>
      <c r="U241" s="216">
        <v>0</v>
      </c>
      <c r="V241" s="216">
        <f>ROUND(E241*U241,2)</f>
        <v>0</v>
      </c>
      <c r="W241" s="216"/>
      <c r="X241" s="216" t="s">
        <v>163</v>
      </c>
      <c r="Y241" s="207"/>
      <c r="Z241" s="207"/>
      <c r="AA241" s="207"/>
      <c r="AB241" s="207"/>
      <c r="AC241" s="207"/>
      <c r="AD241" s="207"/>
      <c r="AE241" s="207"/>
      <c r="AF241" s="207"/>
      <c r="AG241" s="207" t="s">
        <v>171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">
      <c r="A242" s="214"/>
      <c r="B242" s="215"/>
      <c r="C242" s="253" t="s">
        <v>385</v>
      </c>
      <c r="D242" s="244"/>
      <c r="E242" s="244"/>
      <c r="F242" s="244"/>
      <c r="G242" s="244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07"/>
      <c r="Z242" s="207"/>
      <c r="AA242" s="207"/>
      <c r="AB242" s="207"/>
      <c r="AC242" s="207"/>
      <c r="AD242" s="207"/>
      <c r="AE242" s="207"/>
      <c r="AF242" s="207"/>
      <c r="AG242" s="207" t="s">
        <v>217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50" t="s">
        <v>188</v>
      </c>
      <c r="D243" s="217"/>
      <c r="E243" s="218">
        <v>3</v>
      </c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165</v>
      </c>
      <c r="AH243" s="207">
        <v>5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">
      <c r="A244" s="229">
        <v>100</v>
      </c>
      <c r="B244" s="230" t="s">
        <v>438</v>
      </c>
      <c r="C244" s="249" t="s">
        <v>439</v>
      </c>
      <c r="D244" s="231" t="s">
        <v>440</v>
      </c>
      <c r="E244" s="232">
        <v>1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4">
        <v>0</v>
      </c>
      <c r="O244" s="234">
        <f>ROUND(E244*N244,2)</f>
        <v>0</v>
      </c>
      <c r="P244" s="234">
        <v>0</v>
      </c>
      <c r="Q244" s="234">
        <f>ROUND(E244*P244,2)</f>
        <v>0</v>
      </c>
      <c r="R244" s="234"/>
      <c r="S244" s="234" t="s">
        <v>170</v>
      </c>
      <c r="T244" s="235" t="s">
        <v>170</v>
      </c>
      <c r="U244" s="216">
        <v>5.99</v>
      </c>
      <c r="V244" s="216">
        <f>ROUND(E244*U244,2)</f>
        <v>5.99</v>
      </c>
      <c r="W244" s="216"/>
      <c r="X244" s="216" t="s">
        <v>163</v>
      </c>
      <c r="Y244" s="207"/>
      <c r="Z244" s="207"/>
      <c r="AA244" s="207"/>
      <c r="AB244" s="207"/>
      <c r="AC244" s="207"/>
      <c r="AD244" s="207"/>
      <c r="AE244" s="207"/>
      <c r="AF244" s="207"/>
      <c r="AG244" s="207" t="s">
        <v>441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14"/>
      <c r="B245" s="215"/>
      <c r="C245" s="253" t="s">
        <v>385</v>
      </c>
      <c r="D245" s="244"/>
      <c r="E245" s="244"/>
      <c r="F245" s="244"/>
      <c r="G245" s="244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07"/>
      <c r="Z245" s="207"/>
      <c r="AA245" s="207"/>
      <c r="AB245" s="207"/>
      <c r="AC245" s="207"/>
      <c r="AD245" s="207"/>
      <c r="AE245" s="207"/>
      <c r="AF245" s="207"/>
      <c r="AG245" s="207" t="s">
        <v>217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14"/>
      <c r="B246" s="215"/>
      <c r="C246" s="250" t="s">
        <v>62</v>
      </c>
      <c r="D246" s="217"/>
      <c r="E246" s="218">
        <v>1</v>
      </c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165</v>
      </c>
      <c r="AH246" s="207">
        <v>0</v>
      </c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29">
        <v>101</v>
      </c>
      <c r="B247" s="230" t="s">
        <v>442</v>
      </c>
      <c r="C247" s="249" t="s">
        <v>443</v>
      </c>
      <c r="D247" s="231" t="s">
        <v>440</v>
      </c>
      <c r="E247" s="232">
        <v>1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4">
        <v>0</v>
      </c>
      <c r="O247" s="234">
        <f>ROUND(E247*N247,2)</f>
        <v>0</v>
      </c>
      <c r="P247" s="234">
        <v>0</v>
      </c>
      <c r="Q247" s="234">
        <f>ROUND(E247*P247,2)</f>
        <v>0</v>
      </c>
      <c r="R247" s="234"/>
      <c r="S247" s="234" t="s">
        <v>170</v>
      </c>
      <c r="T247" s="235" t="s">
        <v>170</v>
      </c>
      <c r="U247" s="216">
        <v>6.71</v>
      </c>
      <c r="V247" s="216">
        <f>ROUND(E247*U247,2)</f>
        <v>6.71</v>
      </c>
      <c r="W247" s="216"/>
      <c r="X247" s="216" t="s">
        <v>163</v>
      </c>
      <c r="Y247" s="207"/>
      <c r="Z247" s="207"/>
      <c r="AA247" s="207"/>
      <c r="AB247" s="207"/>
      <c r="AC247" s="207"/>
      <c r="AD247" s="207"/>
      <c r="AE247" s="207"/>
      <c r="AF247" s="207"/>
      <c r="AG247" s="207" t="s">
        <v>441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">
      <c r="A248" s="214"/>
      <c r="B248" s="215"/>
      <c r="C248" s="253" t="s">
        <v>385</v>
      </c>
      <c r="D248" s="244"/>
      <c r="E248" s="244"/>
      <c r="F248" s="244"/>
      <c r="G248" s="244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07"/>
      <c r="Z248" s="207"/>
      <c r="AA248" s="207"/>
      <c r="AB248" s="207"/>
      <c r="AC248" s="207"/>
      <c r="AD248" s="207"/>
      <c r="AE248" s="207"/>
      <c r="AF248" s="207"/>
      <c r="AG248" s="207" t="s">
        <v>217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14"/>
      <c r="B249" s="215"/>
      <c r="C249" s="250" t="s">
        <v>62</v>
      </c>
      <c r="D249" s="217"/>
      <c r="E249" s="218">
        <v>1</v>
      </c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165</v>
      </c>
      <c r="AH249" s="207">
        <v>0</v>
      </c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">
      <c r="A250" s="229">
        <v>102</v>
      </c>
      <c r="B250" s="230" t="s">
        <v>444</v>
      </c>
      <c r="C250" s="249" t="s">
        <v>445</v>
      </c>
      <c r="D250" s="231" t="s">
        <v>182</v>
      </c>
      <c r="E250" s="232">
        <v>30.8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4">
        <v>0</v>
      </c>
      <c r="O250" s="234">
        <f>ROUND(E250*N250,2)</f>
        <v>0</v>
      </c>
      <c r="P250" s="234">
        <v>0</v>
      </c>
      <c r="Q250" s="234">
        <f>ROUND(E250*P250,2)</f>
        <v>0</v>
      </c>
      <c r="R250" s="234"/>
      <c r="S250" s="234" t="s">
        <v>170</v>
      </c>
      <c r="T250" s="235" t="s">
        <v>170</v>
      </c>
      <c r="U250" s="216">
        <v>1.9E-2</v>
      </c>
      <c r="V250" s="216">
        <f>ROUND(E250*U250,2)</f>
        <v>0.59</v>
      </c>
      <c r="W250" s="216"/>
      <c r="X250" s="216" t="s">
        <v>163</v>
      </c>
      <c r="Y250" s="207"/>
      <c r="Z250" s="207"/>
      <c r="AA250" s="207"/>
      <c r="AB250" s="207"/>
      <c r="AC250" s="207"/>
      <c r="AD250" s="207"/>
      <c r="AE250" s="207"/>
      <c r="AF250" s="207"/>
      <c r="AG250" s="207" t="s">
        <v>441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14"/>
      <c r="B251" s="215"/>
      <c r="C251" s="253" t="s">
        <v>385</v>
      </c>
      <c r="D251" s="244"/>
      <c r="E251" s="244"/>
      <c r="F251" s="244"/>
      <c r="G251" s="244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07"/>
      <c r="Z251" s="207"/>
      <c r="AA251" s="207"/>
      <c r="AB251" s="207"/>
      <c r="AC251" s="207"/>
      <c r="AD251" s="207"/>
      <c r="AE251" s="207"/>
      <c r="AF251" s="207"/>
      <c r="AG251" s="207" t="s">
        <v>217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">
      <c r="A252" s="214"/>
      <c r="B252" s="215"/>
      <c r="C252" s="250" t="s">
        <v>312</v>
      </c>
      <c r="D252" s="217"/>
      <c r="E252" s="218">
        <v>3</v>
      </c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165</v>
      </c>
      <c r="AH252" s="207">
        <v>5</v>
      </c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14"/>
      <c r="B253" s="215"/>
      <c r="C253" s="250" t="s">
        <v>185</v>
      </c>
      <c r="D253" s="217"/>
      <c r="E253" s="218">
        <v>27.8</v>
      </c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165</v>
      </c>
      <c r="AH253" s="207">
        <v>5</v>
      </c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29">
        <v>103</v>
      </c>
      <c r="B254" s="230" t="s">
        <v>446</v>
      </c>
      <c r="C254" s="249" t="s">
        <v>447</v>
      </c>
      <c r="D254" s="231" t="s">
        <v>182</v>
      </c>
      <c r="E254" s="232">
        <v>3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4">
        <v>0</v>
      </c>
      <c r="O254" s="234">
        <f>ROUND(E254*N254,2)</f>
        <v>0</v>
      </c>
      <c r="P254" s="234">
        <v>0</v>
      </c>
      <c r="Q254" s="234">
        <f>ROUND(E254*P254,2)</f>
        <v>0</v>
      </c>
      <c r="R254" s="234"/>
      <c r="S254" s="234" t="s">
        <v>170</v>
      </c>
      <c r="T254" s="235" t="s">
        <v>170</v>
      </c>
      <c r="U254" s="216">
        <v>4.1000000000000002E-2</v>
      </c>
      <c r="V254" s="216">
        <f>ROUND(E254*U254,2)</f>
        <v>0.12</v>
      </c>
      <c r="W254" s="216"/>
      <c r="X254" s="216" t="s">
        <v>163</v>
      </c>
      <c r="Y254" s="207"/>
      <c r="Z254" s="207"/>
      <c r="AA254" s="207"/>
      <c r="AB254" s="207"/>
      <c r="AC254" s="207"/>
      <c r="AD254" s="207"/>
      <c r="AE254" s="207"/>
      <c r="AF254" s="207"/>
      <c r="AG254" s="207" t="s">
        <v>441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14"/>
      <c r="B255" s="215"/>
      <c r="C255" s="253" t="s">
        <v>385</v>
      </c>
      <c r="D255" s="244"/>
      <c r="E255" s="244"/>
      <c r="F255" s="244"/>
      <c r="G255" s="244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217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14"/>
      <c r="B256" s="215"/>
      <c r="C256" s="250" t="s">
        <v>188</v>
      </c>
      <c r="D256" s="217"/>
      <c r="E256" s="218">
        <v>3</v>
      </c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165</v>
      </c>
      <c r="AH256" s="207">
        <v>5</v>
      </c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x14ac:dyDescent="0.2">
      <c r="A257" s="223" t="s">
        <v>156</v>
      </c>
      <c r="B257" s="224" t="s">
        <v>126</v>
      </c>
      <c r="C257" s="248" t="s">
        <v>89</v>
      </c>
      <c r="D257" s="225"/>
      <c r="E257" s="226"/>
      <c r="F257" s="227"/>
      <c r="G257" s="227">
        <f>SUMIF(AG258:AG271,"&lt;&gt;NOR",G258:G271)</f>
        <v>0</v>
      </c>
      <c r="H257" s="227"/>
      <c r="I257" s="227">
        <f>SUM(I258:I271)</f>
        <v>0</v>
      </c>
      <c r="J257" s="227"/>
      <c r="K257" s="227">
        <f>SUM(K258:K271)</f>
        <v>0</v>
      </c>
      <c r="L257" s="227"/>
      <c r="M257" s="227">
        <f>SUM(M258:M271)</f>
        <v>0</v>
      </c>
      <c r="N257" s="227"/>
      <c r="O257" s="227">
        <f>SUM(O258:O271)</f>
        <v>0</v>
      </c>
      <c r="P257" s="227"/>
      <c r="Q257" s="227">
        <f>SUM(Q258:Q271)</f>
        <v>0</v>
      </c>
      <c r="R257" s="227"/>
      <c r="S257" s="227"/>
      <c r="T257" s="228"/>
      <c r="U257" s="222"/>
      <c r="V257" s="222">
        <f>SUM(V258:V271)</f>
        <v>0.28000000000000003</v>
      </c>
      <c r="W257" s="222"/>
      <c r="X257" s="222"/>
      <c r="AG257" t="s">
        <v>157</v>
      </c>
    </row>
    <row r="258" spans="1:60" ht="22.5" outlineLevel="1" x14ac:dyDescent="0.2">
      <c r="A258" s="229">
        <v>104</v>
      </c>
      <c r="B258" s="230" t="s">
        <v>448</v>
      </c>
      <c r="C258" s="249" t="s">
        <v>449</v>
      </c>
      <c r="D258" s="231" t="s">
        <v>191</v>
      </c>
      <c r="E258" s="232">
        <v>0.15</v>
      </c>
      <c r="F258" s="233"/>
      <c r="G258" s="234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34">
        <v>0</v>
      </c>
      <c r="O258" s="234">
        <f>ROUND(E258*N258,2)</f>
        <v>0</v>
      </c>
      <c r="P258" s="234">
        <v>0</v>
      </c>
      <c r="Q258" s="234">
        <f>ROUND(E258*P258,2)</f>
        <v>0</v>
      </c>
      <c r="R258" s="234" t="s">
        <v>450</v>
      </c>
      <c r="S258" s="234" t="s">
        <v>170</v>
      </c>
      <c r="T258" s="235" t="s">
        <v>170</v>
      </c>
      <c r="U258" s="216">
        <v>0.94199999999999995</v>
      </c>
      <c r="V258" s="216">
        <f>ROUND(E258*U258,2)</f>
        <v>0.14000000000000001</v>
      </c>
      <c r="W258" s="216"/>
      <c r="X258" s="216" t="s">
        <v>163</v>
      </c>
      <c r="Y258" s="207"/>
      <c r="Z258" s="207"/>
      <c r="AA258" s="207"/>
      <c r="AB258" s="207"/>
      <c r="AC258" s="207"/>
      <c r="AD258" s="207"/>
      <c r="AE258" s="207"/>
      <c r="AF258" s="207"/>
      <c r="AG258" s="207" t="s">
        <v>171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14"/>
      <c r="B259" s="215"/>
      <c r="C259" s="250" t="s">
        <v>451</v>
      </c>
      <c r="D259" s="217"/>
      <c r="E259" s="218">
        <v>0.15</v>
      </c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165</v>
      </c>
      <c r="AH259" s="207">
        <v>5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29">
        <v>105</v>
      </c>
      <c r="B260" s="230" t="s">
        <v>452</v>
      </c>
      <c r="C260" s="249" t="s">
        <v>453</v>
      </c>
      <c r="D260" s="231" t="s">
        <v>191</v>
      </c>
      <c r="E260" s="232">
        <v>0.15</v>
      </c>
      <c r="F260" s="233"/>
      <c r="G260" s="234">
        <f>ROUND(E260*F260,2)</f>
        <v>0</v>
      </c>
      <c r="H260" s="233"/>
      <c r="I260" s="234">
        <f>ROUND(E260*H260,2)</f>
        <v>0</v>
      </c>
      <c r="J260" s="233"/>
      <c r="K260" s="234">
        <f>ROUND(E260*J260,2)</f>
        <v>0</v>
      </c>
      <c r="L260" s="234">
        <v>21</v>
      </c>
      <c r="M260" s="234">
        <f>G260*(1+L260/100)</f>
        <v>0</v>
      </c>
      <c r="N260" s="234">
        <v>0</v>
      </c>
      <c r="O260" s="234">
        <f>ROUND(E260*N260,2)</f>
        <v>0</v>
      </c>
      <c r="P260" s="234">
        <v>0</v>
      </c>
      <c r="Q260" s="234">
        <f>ROUND(E260*P260,2)</f>
        <v>0</v>
      </c>
      <c r="R260" s="234" t="s">
        <v>454</v>
      </c>
      <c r="S260" s="234" t="s">
        <v>170</v>
      </c>
      <c r="T260" s="235" t="s">
        <v>170</v>
      </c>
      <c r="U260" s="216">
        <v>4.2000000000000003E-2</v>
      </c>
      <c r="V260" s="216">
        <f>ROUND(E260*U260,2)</f>
        <v>0.01</v>
      </c>
      <c r="W260" s="216"/>
      <c r="X260" s="216" t="s">
        <v>163</v>
      </c>
      <c r="Y260" s="207"/>
      <c r="Z260" s="207"/>
      <c r="AA260" s="207"/>
      <c r="AB260" s="207"/>
      <c r="AC260" s="207"/>
      <c r="AD260" s="207"/>
      <c r="AE260" s="207"/>
      <c r="AF260" s="207"/>
      <c r="AG260" s="207" t="s">
        <v>171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14"/>
      <c r="B261" s="215"/>
      <c r="C261" s="252" t="s">
        <v>455</v>
      </c>
      <c r="D261" s="243"/>
      <c r="E261" s="243"/>
      <c r="F261" s="243"/>
      <c r="G261" s="243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196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">
      <c r="A262" s="214"/>
      <c r="B262" s="215"/>
      <c r="C262" s="250" t="s">
        <v>451</v>
      </c>
      <c r="D262" s="217"/>
      <c r="E262" s="218">
        <v>0.15</v>
      </c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165</v>
      </c>
      <c r="AH262" s="207">
        <v>5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29">
        <v>106</v>
      </c>
      <c r="B263" s="230" t="s">
        <v>456</v>
      </c>
      <c r="C263" s="249" t="s">
        <v>457</v>
      </c>
      <c r="D263" s="231" t="s">
        <v>191</v>
      </c>
      <c r="E263" s="232">
        <v>0.15</v>
      </c>
      <c r="F263" s="233"/>
      <c r="G263" s="234">
        <f>ROUND(E263*F263,2)</f>
        <v>0</v>
      </c>
      <c r="H263" s="233"/>
      <c r="I263" s="234">
        <f>ROUND(E263*H263,2)</f>
        <v>0</v>
      </c>
      <c r="J263" s="233"/>
      <c r="K263" s="234">
        <f>ROUND(E263*J263,2)</f>
        <v>0</v>
      </c>
      <c r="L263" s="234">
        <v>21</v>
      </c>
      <c r="M263" s="234">
        <f>G263*(1+L263/100)</f>
        <v>0</v>
      </c>
      <c r="N263" s="234">
        <v>0</v>
      </c>
      <c r="O263" s="234">
        <f>ROUND(E263*N263,2)</f>
        <v>0</v>
      </c>
      <c r="P263" s="234">
        <v>0</v>
      </c>
      <c r="Q263" s="234">
        <f>ROUND(E263*P263,2)</f>
        <v>0</v>
      </c>
      <c r="R263" s="234" t="s">
        <v>450</v>
      </c>
      <c r="S263" s="234" t="s">
        <v>170</v>
      </c>
      <c r="T263" s="235" t="s">
        <v>170</v>
      </c>
      <c r="U263" s="216">
        <v>0</v>
      </c>
      <c r="V263" s="216">
        <f>ROUND(E263*U263,2)</f>
        <v>0</v>
      </c>
      <c r="W263" s="216"/>
      <c r="X263" s="216" t="s">
        <v>163</v>
      </c>
      <c r="Y263" s="207"/>
      <c r="Z263" s="207"/>
      <c r="AA263" s="207"/>
      <c r="AB263" s="207"/>
      <c r="AC263" s="207"/>
      <c r="AD263" s="207"/>
      <c r="AE263" s="207"/>
      <c r="AF263" s="207"/>
      <c r="AG263" s="207" t="s">
        <v>171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">
      <c r="A264" s="214"/>
      <c r="B264" s="215"/>
      <c r="C264" s="250" t="s">
        <v>458</v>
      </c>
      <c r="D264" s="217"/>
      <c r="E264" s="218">
        <v>0.15</v>
      </c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165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ht="22.5" outlineLevel="1" x14ac:dyDescent="0.2">
      <c r="A265" s="229">
        <v>107</v>
      </c>
      <c r="B265" s="230" t="s">
        <v>459</v>
      </c>
      <c r="C265" s="249" t="s">
        <v>460</v>
      </c>
      <c r="D265" s="231" t="s">
        <v>191</v>
      </c>
      <c r="E265" s="232">
        <v>0.15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4">
        <v>0</v>
      </c>
      <c r="O265" s="234">
        <f>ROUND(E265*N265,2)</f>
        <v>0</v>
      </c>
      <c r="P265" s="234">
        <v>0</v>
      </c>
      <c r="Q265" s="234">
        <f>ROUND(E265*P265,2)</f>
        <v>0</v>
      </c>
      <c r="R265" s="234" t="s">
        <v>461</v>
      </c>
      <c r="S265" s="234" t="s">
        <v>170</v>
      </c>
      <c r="T265" s="235" t="s">
        <v>170</v>
      </c>
      <c r="U265" s="216">
        <v>0.83199999999999996</v>
      </c>
      <c r="V265" s="216">
        <f>ROUND(E265*U265,2)</f>
        <v>0.12</v>
      </c>
      <c r="W265" s="216"/>
      <c r="X265" s="216" t="s">
        <v>163</v>
      </c>
      <c r="Y265" s="207"/>
      <c r="Z265" s="207"/>
      <c r="AA265" s="207"/>
      <c r="AB265" s="207"/>
      <c r="AC265" s="207"/>
      <c r="AD265" s="207"/>
      <c r="AE265" s="207"/>
      <c r="AF265" s="207"/>
      <c r="AG265" s="207" t="s">
        <v>171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14"/>
      <c r="B266" s="215"/>
      <c r="C266" s="252" t="s">
        <v>462</v>
      </c>
      <c r="D266" s="243"/>
      <c r="E266" s="243"/>
      <c r="F266" s="243"/>
      <c r="G266" s="243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196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46" t="str">
        <f>C266</f>
        <v>nebo vybouraných hmot nošením nebo přehazováním k místu nakládky přístupnému normálním dopravním prostředkům do 10 m,</v>
      </c>
      <c r="BB266" s="207"/>
      <c r="BC266" s="207"/>
      <c r="BD266" s="207"/>
      <c r="BE266" s="207"/>
      <c r="BF266" s="207"/>
      <c r="BG266" s="207"/>
      <c r="BH266" s="207"/>
    </row>
    <row r="267" spans="1:60" ht="22.5" outlineLevel="1" x14ac:dyDescent="0.2">
      <c r="A267" s="214"/>
      <c r="B267" s="215"/>
      <c r="C267" s="254" t="s">
        <v>463</v>
      </c>
      <c r="D267" s="245"/>
      <c r="E267" s="245"/>
      <c r="F267" s="245"/>
      <c r="G267" s="245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07"/>
      <c r="Z267" s="207"/>
      <c r="AA267" s="207"/>
      <c r="AB267" s="207"/>
      <c r="AC267" s="207"/>
      <c r="AD267" s="207"/>
      <c r="AE267" s="207"/>
      <c r="AF267" s="207"/>
      <c r="AG267" s="207" t="s">
        <v>217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46" t="str">
        <f>C267</f>
        <v>S naložením suti nebo vybouraných hmot do dopravního prostředku a na jejich vyložením, popřípadě přeložením na normální dopravní prostředek.</v>
      </c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14"/>
      <c r="B268" s="215"/>
      <c r="C268" s="250" t="s">
        <v>451</v>
      </c>
      <c r="D268" s="217"/>
      <c r="E268" s="218">
        <v>0.15</v>
      </c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165</v>
      </c>
      <c r="AH268" s="207">
        <v>5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29">
        <v>108</v>
      </c>
      <c r="B269" s="230" t="s">
        <v>464</v>
      </c>
      <c r="C269" s="249" t="s">
        <v>465</v>
      </c>
      <c r="D269" s="231" t="s">
        <v>191</v>
      </c>
      <c r="E269" s="232">
        <v>0.15</v>
      </c>
      <c r="F269" s="233"/>
      <c r="G269" s="234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4">
        <v>0</v>
      </c>
      <c r="O269" s="234">
        <f>ROUND(E269*N269,2)</f>
        <v>0</v>
      </c>
      <c r="P269" s="234">
        <v>0</v>
      </c>
      <c r="Q269" s="234">
        <f>ROUND(E269*P269,2)</f>
        <v>0</v>
      </c>
      <c r="R269" s="234" t="s">
        <v>461</v>
      </c>
      <c r="S269" s="234" t="s">
        <v>170</v>
      </c>
      <c r="T269" s="235" t="s">
        <v>170</v>
      </c>
      <c r="U269" s="216">
        <v>9.9000000000000005E-2</v>
      </c>
      <c r="V269" s="216">
        <f>ROUND(E269*U269,2)</f>
        <v>0.01</v>
      </c>
      <c r="W269" s="216"/>
      <c r="X269" s="216" t="s">
        <v>163</v>
      </c>
      <c r="Y269" s="207"/>
      <c r="Z269" s="207"/>
      <c r="AA269" s="207"/>
      <c r="AB269" s="207"/>
      <c r="AC269" s="207"/>
      <c r="AD269" s="207"/>
      <c r="AE269" s="207"/>
      <c r="AF269" s="207"/>
      <c r="AG269" s="207" t="s">
        <v>171</v>
      </c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14"/>
      <c r="B270" s="215"/>
      <c r="C270" s="252" t="s">
        <v>466</v>
      </c>
      <c r="D270" s="243"/>
      <c r="E270" s="243"/>
      <c r="F270" s="243"/>
      <c r="G270" s="243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196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14"/>
      <c r="B271" s="215"/>
      <c r="C271" s="250" t="s">
        <v>451</v>
      </c>
      <c r="D271" s="217"/>
      <c r="E271" s="218">
        <v>0.15</v>
      </c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165</v>
      </c>
      <c r="AH271" s="207">
        <v>5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x14ac:dyDescent="0.2">
      <c r="A272" s="223" t="s">
        <v>156</v>
      </c>
      <c r="B272" s="224" t="s">
        <v>129</v>
      </c>
      <c r="C272" s="248" t="s">
        <v>28</v>
      </c>
      <c r="D272" s="225"/>
      <c r="E272" s="226"/>
      <c r="F272" s="227"/>
      <c r="G272" s="227">
        <f>SUMIF(AG273:AG283,"&lt;&gt;NOR",G273:G283)</f>
        <v>0</v>
      </c>
      <c r="H272" s="227"/>
      <c r="I272" s="227">
        <f>SUM(I273:I283)</f>
        <v>0</v>
      </c>
      <c r="J272" s="227"/>
      <c r="K272" s="227">
        <f>SUM(K273:K283)</f>
        <v>0</v>
      </c>
      <c r="L272" s="227"/>
      <c r="M272" s="227">
        <f>SUM(M273:M283)</f>
        <v>0</v>
      </c>
      <c r="N272" s="227"/>
      <c r="O272" s="227">
        <f>SUM(O273:O283)</f>
        <v>0</v>
      </c>
      <c r="P272" s="227"/>
      <c r="Q272" s="227">
        <f>SUM(Q273:Q283)</f>
        <v>0</v>
      </c>
      <c r="R272" s="227"/>
      <c r="S272" s="227"/>
      <c r="T272" s="228"/>
      <c r="U272" s="222"/>
      <c r="V272" s="222">
        <f>SUM(V273:V283)</f>
        <v>0</v>
      </c>
      <c r="W272" s="222"/>
      <c r="X272" s="222"/>
      <c r="AG272" t="s">
        <v>157</v>
      </c>
    </row>
    <row r="273" spans="1:60" outlineLevel="1" x14ac:dyDescent="0.2">
      <c r="A273" s="229">
        <v>109</v>
      </c>
      <c r="B273" s="230" t="s">
        <v>467</v>
      </c>
      <c r="C273" s="249" t="s">
        <v>468</v>
      </c>
      <c r="D273" s="231" t="s">
        <v>232</v>
      </c>
      <c r="E273" s="232">
        <v>1</v>
      </c>
      <c r="F273" s="233"/>
      <c r="G273" s="234">
        <f>ROUND(E273*F273,2)</f>
        <v>0</v>
      </c>
      <c r="H273" s="233"/>
      <c r="I273" s="234">
        <f>ROUND(E273*H273,2)</f>
        <v>0</v>
      </c>
      <c r="J273" s="233"/>
      <c r="K273" s="234">
        <f>ROUND(E273*J273,2)</f>
        <v>0</v>
      </c>
      <c r="L273" s="234">
        <v>21</v>
      </c>
      <c r="M273" s="234">
        <f>G273*(1+L273/100)</f>
        <v>0</v>
      </c>
      <c r="N273" s="234">
        <v>0</v>
      </c>
      <c r="O273" s="234">
        <f>ROUND(E273*N273,2)</f>
        <v>0</v>
      </c>
      <c r="P273" s="234">
        <v>0</v>
      </c>
      <c r="Q273" s="234">
        <f>ROUND(E273*P273,2)</f>
        <v>0</v>
      </c>
      <c r="R273" s="234"/>
      <c r="S273" s="234" t="s">
        <v>161</v>
      </c>
      <c r="T273" s="235" t="s">
        <v>162</v>
      </c>
      <c r="U273" s="216">
        <v>0</v>
      </c>
      <c r="V273" s="216">
        <f>ROUND(E273*U273,2)</f>
        <v>0</v>
      </c>
      <c r="W273" s="216"/>
      <c r="X273" s="216" t="s">
        <v>163</v>
      </c>
      <c r="Y273" s="207"/>
      <c r="Z273" s="207"/>
      <c r="AA273" s="207"/>
      <c r="AB273" s="207"/>
      <c r="AC273" s="207"/>
      <c r="AD273" s="207"/>
      <c r="AE273" s="207"/>
      <c r="AF273" s="207"/>
      <c r="AG273" s="207" t="s">
        <v>171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14"/>
      <c r="B274" s="215"/>
      <c r="C274" s="250" t="s">
        <v>62</v>
      </c>
      <c r="D274" s="217"/>
      <c r="E274" s="218">
        <v>1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165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29">
        <v>110</v>
      </c>
      <c r="B275" s="230" t="s">
        <v>469</v>
      </c>
      <c r="C275" s="249" t="s">
        <v>470</v>
      </c>
      <c r="D275" s="231" t="s">
        <v>232</v>
      </c>
      <c r="E275" s="232">
        <v>1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4">
        <v>0</v>
      </c>
      <c r="O275" s="234">
        <f>ROUND(E275*N275,2)</f>
        <v>0</v>
      </c>
      <c r="P275" s="234">
        <v>0</v>
      </c>
      <c r="Q275" s="234">
        <f>ROUND(E275*P275,2)</f>
        <v>0</v>
      </c>
      <c r="R275" s="234"/>
      <c r="S275" s="234" t="s">
        <v>161</v>
      </c>
      <c r="T275" s="235" t="s">
        <v>162</v>
      </c>
      <c r="U275" s="216">
        <v>0</v>
      </c>
      <c r="V275" s="216">
        <f>ROUND(E275*U275,2)</f>
        <v>0</v>
      </c>
      <c r="W275" s="216"/>
      <c r="X275" s="216" t="s">
        <v>471</v>
      </c>
      <c r="Y275" s="207"/>
      <c r="Z275" s="207"/>
      <c r="AA275" s="207"/>
      <c r="AB275" s="207"/>
      <c r="AC275" s="207"/>
      <c r="AD275" s="207"/>
      <c r="AE275" s="207"/>
      <c r="AF275" s="207"/>
      <c r="AG275" s="207" t="s">
        <v>472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14"/>
      <c r="B276" s="215"/>
      <c r="C276" s="253" t="s">
        <v>385</v>
      </c>
      <c r="D276" s="244"/>
      <c r="E276" s="244"/>
      <c r="F276" s="244"/>
      <c r="G276" s="244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217</v>
      </c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14"/>
      <c r="B277" s="215"/>
      <c r="C277" s="250" t="s">
        <v>62</v>
      </c>
      <c r="D277" s="217"/>
      <c r="E277" s="218">
        <v>1</v>
      </c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165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29">
        <v>111</v>
      </c>
      <c r="B278" s="230" t="s">
        <v>473</v>
      </c>
      <c r="C278" s="249" t="s">
        <v>474</v>
      </c>
      <c r="D278" s="231" t="s">
        <v>232</v>
      </c>
      <c r="E278" s="232">
        <v>1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4">
        <v>0</v>
      </c>
      <c r="O278" s="234">
        <f>ROUND(E278*N278,2)</f>
        <v>0</v>
      </c>
      <c r="P278" s="234">
        <v>0</v>
      </c>
      <c r="Q278" s="234">
        <f>ROUND(E278*P278,2)</f>
        <v>0</v>
      </c>
      <c r="R278" s="234"/>
      <c r="S278" s="234" t="s">
        <v>161</v>
      </c>
      <c r="T278" s="235" t="s">
        <v>162</v>
      </c>
      <c r="U278" s="216">
        <v>0</v>
      </c>
      <c r="V278" s="216">
        <f>ROUND(E278*U278,2)</f>
        <v>0</v>
      </c>
      <c r="W278" s="216"/>
      <c r="X278" s="216" t="s">
        <v>471</v>
      </c>
      <c r="Y278" s="207"/>
      <c r="Z278" s="207"/>
      <c r="AA278" s="207"/>
      <c r="AB278" s="207"/>
      <c r="AC278" s="207"/>
      <c r="AD278" s="207"/>
      <c r="AE278" s="207"/>
      <c r="AF278" s="207"/>
      <c r="AG278" s="207" t="s">
        <v>472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14"/>
      <c r="B279" s="215"/>
      <c r="C279" s="253" t="s">
        <v>385</v>
      </c>
      <c r="D279" s="244"/>
      <c r="E279" s="244"/>
      <c r="F279" s="244"/>
      <c r="G279" s="244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07"/>
      <c r="Z279" s="207"/>
      <c r="AA279" s="207"/>
      <c r="AB279" s="207"/>
      <c r="AC279" s="207"/>
      <c r="AD279" s="207"/>
      <c r="AE279" s="207"/>
      <c r="AF279" s="207"/>
      <c r="AG279" s="207" t="s">
        <v>217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">
      <c r="A280" s="214"/>
      <c r="B280" s="215"/>
      <c r="C280" s="250" t="s">
        <v>62</v>
      </c>
      <c r="D280" s="217"/>
      <c r="E280" s="218">
        <v>1</v>
      </c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165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29">
        <v>112</v>
      </c>
      <c r="B281" s="230" t="s">
        <v>475</v>
      </c>
      <c r="C281" s="249" t="s">
        <v>476</v>
      </c>
      <c r="D281" s="231" t="s">
        <v>232</v>
      </c>
      <c r="E281" s="232">
        <v>1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4">
        <v>0</v>
      </c>
      <c r="O281" s="234">
        <f>ROUND(E281*N281,2)</f>
        <v>0</v>
      </c>
      <c r="P281" s="234">
        <v>0</v>
      </c>
      <c r="Q281" s="234">
        <f>ROUND(E281*P281,2)</f>
        <v>0</v>
      </c>
      <c r="R281" s="234"/>
      <c r="S281" s="234" t="s">
        <v>161</v>
      </c>
      <c r="T281" s="235" t="s">
        <v>162</v>
      </c>
      <c r="U281" s="216">
        <v>0</v>
      </c>
      <c r="V281" s="216">
        <f>ROUND(E281*U281,2)</f>
        <v>0</v>
      </c>
      <c r="W281" s="216"/>
      <c r="X281" s="216" t="s">
        <v>471</v>
      </c>
      <c r="Y281" s="207"/>
      <c r="Z281" s="207"/>
      <c r="AA281" s="207"/>
      <c r="AB281" s="207"/>
      <c r="AC281" s="207"/>
      <c r="AD281" s="207"/>
      <c r="AE281" s="207"/>
      <c r="AF281" s="207"/>
      <c r="AG281" s="207" t="s">
        <v>477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14"/>
      <c r="B282" s="215"/>
      <c r="C282" s="253" t="s">
        <v>385</v>
      </c>
      <c r="D282" s="244"/>
      <c r="E282" s="244"/>
      <c r="F282" s="244"/>
      <c r="G282" s="244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217</v>
      </c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14"/>
      <c r="B283" s="215"/>
      <c r="C283" s="250" t="s">
        <v>62</v>
      </c>
      <c r="D283" s="217"/>
      <c r="E283" s="218">
        <v>1</v>
      </c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165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x14ac:dyDescent="0.2">
      <c r="A284" s="3"/>
      <c r="B284" s="4"/>
      <c r="C284" s="255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AE284">
        <v>15</v>
      </c>
      <c r="AF284">
        <v>21</v>
      </c>
      <c r="AG284" t="s">
        <v>143</v>
      </c>
    </row>
    <row r="285" spans="1:60" x14ac:dyDescent="0.2">
      <c r="A285" s="210"/>
      <c r="B285" s="211" t="s">
        <v>29</v>
      </c>
      <c r="C285" s="256"/>
      <c r="D285" s="212"/>
      <c r="E285" s="213"/>
      <c r="F285" s="213"/>
      <c r="G285" s="247">
        <f>G8+G11+G14+G28+G40+G77+G85+G114+G157+G212+G217+G234+G257+G272</f>
        <v>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AE285">
        <f>SUMIF(L7:L283,AE284,G7:G283)</f>
        <v>0</v>
      </c>
      <c r="AF285">
        <f>SUMIF(L7:L283,AF284,G7:G283)</f>
        <v>0</v>
      </c>
      <c r="AG285" t="s">
        <v>478</v>
      </c>
    </row>
    <row r="286" spans="1:60" x14ac:dyDescent="0.2">
      <c r="C286" s="257"/>
      <c r="D286" s="10"/>
      <c r="AG286" t="s">
        <v>479</v>
      </c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HrTpoPQCnBHmg/LvNHtYdiZh4Af1yCnaeugGPZ25fJAR167RYsFQcIu6kobbshKGLuXZ/tpSWiKk1mbVJKl6w==" saltValue="xBmo8LEN0yx1K9U+d5K0Kw==" spinCount="100000" sheet="1"/>
  <mergeCells count="55">
    <mergeCell ref="C282:G282"/>
    <mergeCell ref="C261:G261"/>
    <mergeCell ref="C266:G266"/>
    <mergeCell ref="C267:G267"/>
    <mergeCell ref="C270:G270"/>
    <mergeCell ref="C276:G276"/>
    <mergeCell ref="C279:G279"/>
    <mergeCell ref="C239:G239"/>
    <mergeCell ref="C242:G242"/>
    <mergeCell ref="C245:G245"/>
    <mergeCell ref="C248:G248"/>
    <mergeCell ref="C251:G251"/>
    <mergeCell ref="C255:G255"/>
    <mergeCell ref="C189:G189"/>
    <mergeCell ref="C192:G192"/>
    <mergeCell ref="C195:G195"/>
    <mergeCell ref="C200:G200"/>
    <mergeCell ref="C214:G214"/>
    <mergeCell ref="C236:G236"/>
    <mergeCell ref="C127:G127"/>
    <mergeCell ref="C130:G130"/>
    <mergeCell ref="C133:G133"/>
    <mergeCell ref="C152:G152"/>
    <mergeCell ref="C153:G153"/>
    <mergeCell ref="C188:G188"/>
    <mergeCell ref="C100:G100"/>
    <mergeCell ref="C107:G107"/>
    <mergeCell ref="C110:G110"/>
    <mergeCell ref="C116:G116"/>
    <mergeCell ref="C119:G119"/>
    <mergeCell ref="C122:G122"/>
    <mergeCell ref="C84:G84"/>
    <mergeCell ref="C89:G89"/>
    <mergeCell ref="C92:G92"/>
    <mergeCell ref="C95:G95"/>
    <mergeCell ref="C96:G96"/>
    <mergeCell ref="C97:G97"/>
    <mergeCell ref="C61:G61"/>
    <mergeCell ref="C62:G62"/>
    <mergeCell ref="C65:G65"/>
    <mergeCell ref="C74:G74"/>
    <mergeCell ref="C76:G76"/>
    <mergeCell ref="C82:G82"/>
    <mergeCell ref="C30:G30"/>
    <mergeCell ref="C37:G37"/>
    <mergeCell ref="C39:G39"/>
    <mergeCell ref="C42:G42"/>
    <mergeCell ref="C55:G55"/>
    <mergeCell ref="C60:G60"/>
    <mergeCell ref="A1:G1"/>
    <mergeCell ref="C2:G2"/>
    <mergeCell ref="C3:G3"/>
    <mergeCell ref="C4:G4"/>
    <mergeCell ref="C25:G25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BD95-34D9-4D7D-BD57-6BDD4DB325F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130</v>
      </c>
      <c r="B1" s="192"/>
      <c r="C1" s="192"/>
      <c r="D1" s="192"/>
      <c r="E1" s="192"/>
      <c r="F1" s="192"/>
      <c r="G1" s="192"/>
      <c r="AG1" t="s">
        <v>131</v>
      </c>
    </row>
    <row r="2" spans="1:60" ht="24.95" customHeight="1" x14ac:dyDescent="0.2">
      <c r="A2" s="193" t="s">
        <v>7</v>
      </c>
      <c r="B2" s="49" t="s">
        <v>43</v>
      </c>
      <c r="C2" s="196" t="s">
        <v>44</v>
      </c>
      <c r="D2" s="194"/>
      <c r="E2" s="194"/>
      <c r="F2" s="194"/>
      <c r="G2" s="195"/>
      <c r="AG2" t="s">
        <v>132</v>
      </c>
    </row>
    <row r="3" spans="1:60" ht="24.95" customHeight="1" x14ac:dyDescent="0.2">
      <c r="A3" s="193" t="s">
        <v>8</v>
      </c>
      <c r="B3" s="49" t="s">
        <v>52</v>
      </c>
      <c r="C3" s="196" t="s">
        <v>53</v>
      </c>
      <c r="D3" s="194"/>
      <c r="E3" s="194"/>
      <c r="F3" s="194"/>
      <c r="G3" s="195"/>
      <c r="AC3" s="172" t="s">
        <v>480</v>
      </c>
      <c r="AG3" t="s">
        <v>133</v>
      </c>
    </row>
    <row r="4" spans="1:60" ht="24.95" customHeight="1" x14ac:dyDescent="0.2">
      <c r="A4" s="197" t="s">
        <v>9</v>
      </c>
      <c r="B4" s="198" t="s">
        <v>49</v>
      </c>
      <c r="C4" s="199" t="s">
        <v>54</v>
      </c>
      <c r="D4" s="200"/>
      <c r="E4" s="200"/>
      <c r="F4" s="200"/>
      <c r="G4" s="201"/>
      <c r="AG4" t="s">
        <v>134</v>
      </c>
    </row>
    <row r="5" spans="1:60" x14ac:dyDescent="0.2">
      <c r="D5" s="10"/>
    </row>
    <row r="6" spans="1:60" ht="38.25" x14ac:dyDescent="0.2">
      <c r="A6" s="203" t="s">
        <v>135</v>
      </c>
      <c r="B6" s="205" t="s">
        <v>136</v>
      </c>
      <c r="C6" s="205" t="s">
        <v>137</v>
      </c>
      <c r="D6" s="204" t="s">
        <v>138</v>
      </c>
      <c r="E6" s="203" t="s">
        <v>139</v>
      </c>
      <c r="F6" s="202" t="s">
        <v>140</v>
      </c>
      <c r="G6" s="203" t="s">
        <v>29</v>
      </c>
      <c r="H6" s="206" t="s">
        <v>30</v>
      </c>
      <c r="I6" s="206" t="s">
        <v>141</v>
      </c>
      <c r="J6" s="206" t="s">
        <v>31</v>
      </c>
      <c r="K6" s="206" t="s">
        <v>142</v>
      </c>
      <c r="L6" s="206" t="s">
        <v>143</v>
      </c>
      <c r="M6" s="206" t="s">
        <v>144</v>
      </c>
      <c r="N6" s="206" t="s">
        <v>145</v>
      </c>
      <c r="O6" s="206" t="s">
        <v>146</v>
      </c>
      <c r="P6" s="206" t="s">
        <v>147</v>
      </c>
      <c r="Q6" s="206" t="s">
        <v>148</v>
      </c>
      <c r="R6" s="206" t="s">
        <v>149</v>
      </c>
      <c r="S6" s="206" t="s">
        <v>150</v>
      </c>
      <c r="T6" s="206" t="s">
        <v>151</v>
      </c>
      <c r="U6" s="206" t="s">
        <v>152</v>
      </c>
      <c r="V6" s="206" t="s">
        <v>153</v>
      </c>
      <c r="W6" s="206" t="s">
        <v>154</v>
      </c>
      <c r="X6" s="206" t="s">
        <v>155</v>
      </c>
    </row>
    <row r="7" spans="1:60" hidden="1" x14ac:dyDescent="0.2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3" t="s">
        <v>156</v>
      </c>
      <c r="B8" s="224" t="s">
        <v>62</v>
      </c>
      <c r="C8" s="248" t="s">
        <v>63</v>
      </c>
      <c r="D8" s="225"/>
      <c r="E8" s="226"/>
      <c r="F8" s="227"/>
      <c r="G8" s="227">
        <f>SUMIF(AG9:AG235,"&lt;&gt;NOR",G9:G235)</f>
        <v>0</v>
      </c>
      <c r="H8" s="227"/>
      <c r="I8" s="227">
        <f>SUM(I9:I235)</f>
        <v>0</v>
      </c>
      <c r="J8" s="227"/>
      <c r="K8" s="227">
        <f>SUM(K9:K235)</f>
        <v>0</v>
      </c>
      <c r="L8" s="227"/>
      <c r="M8" s="227">
        <f>SUM(M9:M235)</f>
        <v>0</v>
      </c>
      <c r="N8" s="227"/>
      <c r="O8" s="227">
        <f>SUM(O9:O235)</f>
        <v>415.12</v>
      </c>
      <c r="P8" s="227"/>
      <c r="Q8" s="227">
        <f>SUM(Q9:Q235)</f>
        <v>1731.1699999999998</v>
      </c>
      <c r="R8" s="227"/>
      <c r="S8" s="227"/>
      <c r="T8" s="228"/>
      <c r="U8" s="222"/>
      <c r="V8" s="222">
        <f>SUM(V9:V235)</f>
        <v>4995.9100000000008</v>
      </c>
      <c r="W8" s="222"/>
      <c r="X8" s="222"/>
      <c r="AG8" t="s">
        <v>157</v>
      </c>
    </row>
    <row r="9" spans="1:60" ht="22.5" outlineLevel="1" x14ac:dyDescent="0.2">
      <c r="A9" s="229">
        <v>1</v>
      </c>
      <c r="B9" s="230" t="s">
        <v>481</v>
      </c>
      <c r="C9" s="249" t="s">
        <v>482</v>
      </c>
      <c r="D9" s="231" t="s">
        <v>168</v>
      </c>
      <c r="E9" s="232">
        <v>27.6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0.13800000000000001</v>
      </c>
      <c r="Q9" s="234">
        <f>ROUND(E9*P9,2)</f>
        <v>3.81</v>
      </c>
      <c r="R9" s="234" t="s">
        <v>483</v>
      </c>
      <c r="S9" s="234" t="s">
        <v>170</v>
      </c>
      <c r="T9" s="235" t="s">
        <v>170</v>
      </c>
      <c r="U9" s="216">
        <v>0.16</v>
      </c>
      <c r="V9" s="216">
        <f>ROUND(E9*U9,2)</f>
        <v>4.42</v>
      </c>
      <c r="W9" s="216"/>
      <c r="X9" s="216" t="s">
        <v>163</v>
      </c>
      <c r="Y9" s="207"/>
      <c r="Z9" s="207"/>
      <c r="AA9" s="207"/>
      <c r="AB9" s="207"/>
      <c r="AC9" s="207"/>
      <c r="AD9" s="207"/>
      <c r="AE9" s="207"/>
      <c r="AF9" s="207"/>
      <c r="AG9" s="207" t="s">
        <v>171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52" t="s">
        <v>484</v>
      </c>
      <c r="D10" s="243"/>
      <c r="E10" s="243"/>
      <c r="F10" s="243"/>
      <c r="G10" s="243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07"/>
      <c r="Z10" s="207"/>
      <c r="AA10" s="207"/>
      <c r="AB10" s="207"/>
      <c r="AC10" s="207"/>
      <c r="AD10" s="207"/>
      <c r="AE10" s="207"/>
      <c r="AF10" s="207"/>
      <c r="AG10" s="207" t="s">
        <v>196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54" t="s">
        <v>485</v>
      </c>
      <c r="D11" s="245"/>
      <c r="E11" s="245"/>
      <c r="F11" s="245"/>
      <c r="G11" s="24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07"/>
      <c r="Z11" s="207"/>
      <c r="AA11" s="207"/>
      <c r="AB11" s="207"/>
      <c r="AC11" s="207"/>
      <c r="AD11" s="207"/>
      <c r="AE11" s="207"/>
      <c r="AF11" s="207"/>
      <c r="AG11" s="207" t="s">
        <v>217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50" t="s">
        <v>486</v>
      </c>
      <c r="D12" s="217"/>
      <c r="E12" s="218">
        <v>27.6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07"/>
      <c r="Z12" s="207"/>
      <c r="AA12" s="207"/>
      <c r="AB12" s="207"/>
      <c r="AC12" s="207"/>
      <c r="AD12" s="207"/>
      <c r="AE12" s="207"/>
      <c r="AF12" s="207"/>
      <c r="AG12" s="207" t="s">
        <v>165</v>
      </c>
      <c r="AH12" s="207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33.75" outlineLevel="1" x14ac:dyDescent="0.2">
      <c r="A13" s="229">
        <v>2</v>
      </c>
      <c r="B13" s="230" t="s">
        <v>487</v>
      </c>
      <c r="C13" s="249" t="s">
        <v>488</v>
      </c>
      <c r="D13" s="231" t="s">
        <v>168</v>
      </c>
      <c r="E13" s="232">
        <v>1024.5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4">
        <v>0</v>
      </c>
      <c r="O13" s="234">
        <f>ROUND(E13*N13,2)</f>
        <v>0</v>
      </c>
      <c r="P13" s="234">
        <v>0.41699999999999998</v>
      </c>
      <c r="Q13" s="234">
        <f>ROUND(E13*P13,2)</f>
        <v>427.22</v>
      </c>
      <c r="R13" s="234" t="s">
        <v>483</v>
      </c>
      <c r="S13" s="234" t="s">
        <v>170</v>
      </c>
      <c r="T13" s="235" t="s">
        <v>170</v>
      </c>
      <c r="U13" s="216">
        <v>0.13</v>
      </c>
      <c r="V13" s="216">
        <f>ROUND(E13*U13,2)</f>
        <v>133.19</v>
      </c>
      <c r="W13" s="216"/>
      <c r="X13" s="216" t="s">
        <v>163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171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52" t="s">
        <v>484</v>
      </c>
      <c r="D14" s="243"/>
      <c r="E14" s="243"/>
      <c r="F14" s="243"/>
      <c r="G14" s="243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07"/>
      <c r="Z14" s="207"/>
      <c r="AA14" s="207"/>
      <c r="AB14" s="207"/>
      <c r="AC14" s="207"/>
      <c r="AD14" s="207"/>
      <c r="AE14" s="207"/>
      <c r="AF14" s="207"/>
      <c r="AG14" s="207" t="s">
        <v>196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14"/>
      <c r="B15" s="215"/>
      <c r="C15" s="254" t="s">
        <v>485</v>
      </c>
      <c r="D15" s="245"/>
      <c r="E15" s="245"/>
      <c r="F15" s="245"/>
      <c r="G15" s="245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07"/>
      <c r="Z15" s="207"/>
      <c r="AA15" s="207"/>
      <c r="AB15" s="207"/>
      <c r="AC15" s="207"/>
      <c r="AD15" s="207"/>
      <c r="AE15" s="207"/>
      <c r="AF15" s="207"/>
      <c r="AG15" s="207" t="s">
        <v>217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50" t="s">
        <v>489</v>
      </c>
      <c r="D16" s="217"/>
      <c r="E16" s="218">
        <v>1024.5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07"/>
      <c r="Z16" s="207"/>
      <c r="AA16" s="207"/>
      <c r="AB16" s="207"/>
      <c r="AC16" s="207"/>
      <c r="AD16" s="207"/>
      <c r="AE16" s="207"/>
      <c r="AF16" s="207"/>
      <c r="AG16" s="207" t="s">
        <v>165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ht="22.5" outlineLevel="1" x14ac:dyDescent="0.2">
      <c r="A17" s="229">
        <v>3</v>
      </c>
      <c r="B17" s="230" t="s">
        <v>490</v>
      </c>
      <c r="C17" s="249" t="s">
        <v>491</v>
      </c>
      <c r="D17" s="231" t="s">
        <v>168</v>
      </c>
      <c r="E17" s="232">
        <v>48.6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4">
        <v>0</v>
      </c>
      <c r="O17" s="234">
        <f>ROUND(E17*N17,2)</f>
        <v>0</v>
      </c>
      <c r="P17" s="234">
        <v>0.22500000000000001</v>
      </c>
      <c r="Q17" s="234">
        <f>ROUND(E17*P17,2)</f>
        <v>10.94</v>
      </c>
      <c r="R17" s="234" t="s">
        <v>483</v>
      </c>
      <c r="S17" s="234" t="s">
        <v>170</v>
      </c>
      <c r="T17" s="235" t="s">
        <v>170</v>
      </c>
      <c r="U17" s="216">
        <v>0.14199999999999999</v>
      </c>
      <c r="V17" s="216">
        <f>ROUND(E17*U17,2)</f>
        <v>6.9</v>
      </c>
      <c r="W17" s="216"/>
      <c r="X17" s="216" t="s">
        <v>163</v>
      </c>
      <c r="Y17" s="207"/>
      <c r="Z17" s="207"/>
      <c r="AA17" s="207"/>
      <c r="AB17" s="207"/>
      <c r="AC17" s="207"/>
      <c r="AD17" s="207"/>
      <c r="AE17" s="207"/>
      <c r="AF17" s="207"/>
      <c r="AG17" s="207" t="s">
        <v>171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52" t="s">
        <v>484</v>
      </c>
      <c r="D18" s="243"/>
      <c r="E18" s="243"/>
      <c r="F18" s="243"/>
      <c r="G18" s="243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07"/>
      <c r="Z18" s="207"/>
      <c r="AA18" s="207"/>
      <c r="AB18" s="207"/>
      <c r="AC18" s="207"/>
      <c r="AD18" s="207"/>
      <c r="AE18" s="207"/>
      <c r="AF18" s="207"/>
      <c r="AG18" s="207" t="s">
        <v>196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54" t="s">
        <v>485</v>
      </c>
      <c r="D19" s="245"/>
      <c r="E19" s="245"/>
      <c r="F19" s="245"/>
      <c r="G19" s="24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07"/>
      <c r="Z19" s="207"/>
      <c r="AA19" s="207"/>
      <c r="AB19" s="207"/>
      <c r="AC19" s="207"/>
      <c r="AD19" s="207"/>
      <c r="AE19" s="207"/>
      <c r="AF19" s="207"/>
      <c r="AG19" s="207" t="s">
        <v>217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14"/>
      <c r="B20" s="215"/>
      <c r="C20" s="250" t="s">
        <v>492</v>
      </c>
      <c r="D20" s="217"/>
      <c r="E20" s="218">
        <v>48.6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07"/>
      <c r="Z20" s="207"/>
      <c r="AA20" s="207"/>
      <c r="AB20" s="207"/>
      <c r="AC20" s="207"/>
      <c r="AD20" s="207"/>
      <c r="AE20" s="207"/>
      <c r="AF20" s="207"/>
      <c r="AG20" s="207" t="s">
        <v>165</v>
      </c>
      <c r="AH20" s="207">
        <v>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ht="33.75" outlineLevel="1" x14ac:dyDescent="0.2">
      <c r="A21" s="229">
        <v>4</v>
      </c>
      <c r="B21" s="230" t="s">
        <v>493</v>
      </c>
      <c r="C21" s="249" t="s">
        <v>494</v>
      </c>
      <c r="D21" s="231" t="s">
        <v>168</v>
      </c>
      <c r="E21" s="232">
        <v>108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4">
        <v>0</v>
      </c>
      <c r="O21" s="234">
        <f>ROUND(E21*N21,2)</f>
        <v>0</v>
      </c>
      <c r="P21" s="234">
        <v>0.40799999999999997</v>
      </c>
      <c r="Q21" s="234">
        <f>ROUND(E21*P21,2)</f>
        <v>44.06</v>
      </c>
      <c r="R21" s="234" t="s">
        <v>483</v>
      </c>
      <c r="S21" s="234" t="s">
        <v>170</v>
      </c>
      <c r="T21" s="235" t="s">
        <v>170</v>
      </c>
      <c r="U21" s="216">
        <v>6.2E-2</v>
      </c>
      <c r="V21" s="216">
        <f>ROUND(E21*U21,2)</f>
        <v>6.7</v>
      </c>
      <c r="W21" s="216"/>
      <c r="X21" s="216" t="s">
        <v>163</v>
      </c>
      <c r="Y21" s="207"/>
      <c r="Z21" s="207"/>
      <c r="AA21" s="207"/>
      <c r="AB21" s="207"/>
      <c r="AC21" s="207"/>
      <c r="AD21" s="207"/>
      <c r="AE21" s="207"/>
      <c r="AF21" s="207"/>
      <c r="AG21" s="207" t="s">
        <v>171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52" t="s">
        <v>484</v>
      </c>
      <c r="D22" s="243"/>
      <c r="E22" s="243"/>
      <c r="F22" s="243"/>
      <c r="G22" s="243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07"/>
      <c r="Z22" s="207"/>
      <c r="AA22" s="207"/>
      <c r="AB22" s="207"/>
      <c r="AC22" s="207"/>
      <c r="AD22" s="207"/>
      <c r="AE22" s="207"/>
      <c r="AF22" s="207"/>
      <c r="AG22" s="207" t="s">
        <v>196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14"/>
      <c r="B23" s="215"/>
      <c r="C23" s="254" t="s">
        <v>485</v>
      </c>
      <c r="D23" s="245"/>
      <c r="E23" s="245"/>
      <c r="F23" s="245"/>
      <c r="G23" s="245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07"/>
      <c r="Z23" s="207"/>
      <c r="AA23" s="207"/>
      <c r="AB23" s="207"/>
      <c r="AC23" s="207"/>
      <c r="AD23" s="207"/>
      <c r="AE23" s="207"/>
      <c r="AF23" s="207"/>
      <c r="AG23" s="207" t="s">
        <v>217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50" t="s">
        <v>495</v>
      </c>
      <c r="D24" s="217"/>
      <c r="E24" s="218">
        <v>108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07"/>
      <c r="Z24" s="207"/>
      <c r="AA24" s="207"/>
      <c r="AB24" s="207"/>
      <c r="AC24" s="207"/>
      <c r="AD24" s="207"/>
      <c r="AE24" s="207"/>
      <c r="AF24" s="207"/>
      <c r="AG24" s="207" t="s">
        <v>165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ht="22.5" outlineLevel="1" x14ac:dyDescent="0.2">
      <c r="A25" s="229">
        <v>5</v>
      </c>
      <c r="B25" s="230" t="s">
        <v>496</v>
      </c>
      <c r="C25" s="249" t="s">
        <v>497</v>
      </c>
      <c r="D25" s="231" t="s">
        <v>168</v>
      </c>
      <c r="E25" s="232">
        <v>1208.7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4">
        <v>0</v>
      </c>
      <c r="O25" s="234">
        <f>ROUND(E25*N25,2)</f>
        <v>0</v>
      </c>
      <c r="P25" s="234">
        <v>0.11</v>
      </c>
      <c r="Q25" s="234">
        <f>ROUND(E25*P25,2)</f>
        <v>132.96</v>
      </c>
      <c r="R25" s="234" t="s">
        <v>483</v>
      </c>
      <c r="S25" s="234" t="s">
        <v>170</v>
      </c>
      <c r="T25" s="235" t="s">
        <v>170</v>
      </c>
      <c r="U25" s="216">
        <v>2.5899999999999999E-2</v>
      </c>
      <c r="V25" s="216">
        <f>ROUND(E25*U25,2)</f>
        <v>31.31</v>
      </c>
      <c r="W25" s="216"/>
      <c r="X25" s="216" t="s">
        <v>163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171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14"/>
      <c r="B26" s="215"/>
      <c r="C26" s="253" t="s">
        <v>485</v>
      </c>
      <c r="D26" s="244"/>
      <c r="E26" s="244"/>
      <c r="F26" s="244"/>
      <c r="G26" s="244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07"/>
      <c r="Z26" s="207"/>
      <c r="AA26" s="207"/>
      <c r="AB26" s="207"/>
      <c r="AC26" s="207"/>
      <c r="AD26" s="207"/>
      <c r="AE26" s="207"/>
      <c r="AF26" s="207"/>
      <c r="AG26" s="207" t="s">
        <v>217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50" t="s">
        <v>498</v>
      </c>
      <c r="D27" s="217"/>
      <c r="E27" s="218">
        <v>27.6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07"/>
      <c r="Z27" s="207"/>
      <c r="AA27" s="207"/>
      <c r="AB27" s="207"/>
      <c r="AC27" s="207"/>
      <c r="AD27" s="207"/>
      <c r="AE27" s="207"/>
      <c r="AF27" s="207"/>
      <c r="AG27" s="207" t="s">
        <v>165</v>
      </c>
      <c r="AH27" s="207">
        <v>5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50" t="s">
        <v>499</v>
      </c>
      <c r="D28" s="217"/>
      <c r="E28" s="218">
        <v>1024.5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07"/>
      <c r="Z28" s="207"/>
      <c r="AA28" s="207"/>
      <c r="AB28" s="207"/>
      <c r="AC28" s="207"/>
      <c r="AD28" s="207"/>
      <c r="AE28" s="207"/>
      <c r="AF28" s="207"/>
      <c r="AG28" s="207" t="s">
        <v>165</v>
      </c>
      <c r="AH28" s="207">
        <v>5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50" t="s">
        <v>500</v>
      </c>
      <c r="D29" s="217"/>
      <c r="E29" s="218">
        <v>48.6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07"/>
      <c r="Z29" s="207"/>
      <c r="AA29" s="207"/>
      <c r="AB29" s="207"/>
      <c r="AC29" s="207"/>
      <c r="AD29" s="207"/>
      <c r="AE29" s="207"/>
      <c r="AF29" s="207"/>
      <c r="AG29" s="207" t="s">
        <v>165</v>
      </c>
      <c r="AH29" s="207">
        <v>5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50" t="s">
        <v>501</v>
      </c>
      <c r="D30" s="217"/>
      <c r="E30" s="218">
        <v>108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07"/>
      <c r="Z30" s="207"/>
      <c r="AA30" s="207"/>
      <c r="AB30" s="207"/>
      <c r="AC30" s="207"/>
      <c r="AD30" s="207"/>
      <c r="AE30" s="207"/>
      <c r="AF30" s="207"/>
      <c r="AG30" s="207" t="s">
        <v>165</v>
      </c>
      <c r="AH30" s="207">
        <v>5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ht="22.5" outlineLevel="1" x14ac:dyDescent="0.2">
      <c r="A31" s="229">
        <v>6</v>
      </c>
      <c r="B31" s="230" t="s">
        <v>502</v>
      </c>
      <c r="C31" s="249" t="s">
        <v>503</v>
      </c>
      <c r="D31" s="231" t="s">
        <v>168</v>
      </c>
      <c r="E31" s="232">
        <v>615.5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4">
        <v>0</v>
      </c>
      <c r="O31" s="234">
        <f>ROUND(E31*N31,2)</f>
        <v>0</v>
      </c>
      <c r="P31" s="234">
        <v>0.33</v>
      </c>
      <c r="Q31" s="234">
        <f>ROUND(E31*P31,2)</f>
        <v>203.12</v>
      </c>
      <c r="R31" s="234" t="s">
        <v>483</v>
      </c>
      <c r="S31" s="234" t="s">
        <v>170</v>
      </c>
      <c r="T31" s="235" t="s">
        <v>170</v>
      </c>
      <c r="U31" s="216">
        <v>0.06</v>
      </c>
      <c r="V31" s="216">
        <f>ROUND(E31*U31,2)</f>
        <v>36.93</v>
      </c>
      <c r="W31" s="216"/>
      <c r="X31" s="216" t="s">
        <v>163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171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53" t="s">
        <v>485</v>
      </c>
      <c r="D32" s="244"/>
      <c r="E32" s="244"/>
      <c r="F32" s="244"/>
      <c r="G32" s="244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07"/>
      <c r="Z32" s="207"/>
      <c r="AA32" s="207"/>
      <c r="AB32" s="207"/>
      <c r="AC32" s="207"/>
      <c r="AD32" s="207"/>
      <c r="AE32" s="207"/>
      <c r="AF32" s="207"/>
      <c r="AG32" s="207" t="s">
        <v>217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50" t="s">
        <v>504</v>
      </c>
      <c r="D33" s="217"/>
      <c r="E33" s="218">
        <v>431.3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07"/>
      <c r="Z33" s="207"/>
      <c r="AA33" s="207"/>
      <c r="AB33" s="207"/>
      <c r="AC33" s="207"/>
      <c r="AD33" s="207"/>
      <c r="AE33" s="207"/>
      <c r="AF33" s="207"/>
      <c r="AG33" s="207" t="s">
        <v>165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/>
      <c r="B34" s="215"/>
      <c r="C34" s="250" t="s">
        <v>498</v>
      </c>
      <c r="D34" s="217"/>
      <c r="E34" s="218">
        <v>27.6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07"/>
      <c r="Z34" s="207"/>
      <c r="AA34" s="207"/>
      <c r="AB34" s="207"/>
      <c r="AC34" s="207"/>
      <c r="AD34" s="207"/>
      <c r="AE34" s="207"/>
      <c r="AF34" s="207"/>
      <c r="AG34" s="207" t="s">
        <v>165</v>
      </c>
      <c r="AH34" s="207">
        <v>5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50" t="s">
        <v>500</v>
      </c>
      <c r="D35" s="217"/>
      <c r="E35" s="218">
        <v>48.6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07"/>
      <c r="Z35" s="207"/>
      <c r="AA35" s="207"/>
      <c r="AB35" s="207"/>
      <c r="AC35" s="207"/>
      <c r="AD35" s="207"/>
      <c r="AE35" s="207"/>
      <c r="AF35" s="207"/>
      <c r="AG35" s="207" t="s">
        <v>165</v>
      </c>
      <c r="AH35" s="207">
        <v>5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50" t="s">
        <v>501</v>
      </c>
      <c r="D36" s="217"/>
      <c r="E36" s="218">
        <v>108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07"/>
      <c r="Z36" s="207"/>
      <c r="AA36" s="207"/>
      <c r="AB36" s="207"/>
      <c r="AC36" s="207"/>
      <c r="AD36" s="207"/>
      <c r="AE36" s="207"/>
      <c r="AF36" s="207"/>
      <c r="AG36" s="207" t="s">
        <v>165</v>
      </c>
      <c r="AH36" s="207">
        <v>5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ht="22.5" outlineLevel="1" x14ac:dyDescent="0.2">
      <c r="A37" s="229">
        <v>7</v>
      </c>
      <c r="B37" s="230" t="s">
        <v>505</v>
      </c>
      <c r="C37" s="249" t="s">
        <v>506</v>
      </c>
      <c r="D37" s="231" t="s">
        <v>168</v>
      </c>
      <c r="E37" s="232">
        <v>195.6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4">
        <v>0</v>
      </c>
      <c r="O37" s="234">
        <f>ROUND(E37*N37,2)</f>
        <v>0</v>
      </c>
      <c r="P37" s="234">
        <v>0.11</v>
      </c>
      <c r="Q37" s="234">
        <f>ROUND(E37*P37,2)</f>
        <v>21.52</v>
      </c>
      <c r="R37" s="234" t="s">
        <v>483</v>
      </c>
      <c r="S37" s="234" t="s">
        <v>170</v>
      </c>
      <c r="T37" s="235" t="s">
        <v>170</v>
      </c>
      <c r="U37" s="216">
        <v>4.2999999999999997E-2</v>
      </c>
      <c r="V37" s="216">
        <f>ROUND(E37*U37,2)</f>
        <v>8.41</v>
      </c>
      <c r="W37" s="216"/>
      <c r="X37" s="216" t="s">
        <v>163</v>
      </c>
      <c r="Y37" s="207"/>
      <c r="Z37" s="207"/>
      <c r="AA37" s="207"/>
      <c r="AB37" s="207"/>
      <c r="AC37" s="207"/>
      <c r="AD37" s="207"/>
      <c r="AE37" s="207"/>
      <c r="AF37" s="207"/>
      <c r="AG37" s="207" t="s">
        <v>171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53" t="s">
        <v>485</v>
      </c>
      <c r="D38" s="244"/>
      <c r="E38" s="244"/>
      <c r="F38" s="244"/>
      <c r="G38" s="244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07"/>
      <c r="Z38" s="207"/>
      <c r="AA38" s="207"/>
      <c r="AB38" s="207"/>
      <c r="AC38" s="207"/>
      <c r="AD38" s="207"/>
      <c r="AE38" s="207"/>
      <c r="AF38" s="207"/>
      <c r="AG38" s="207" t="s">
        <v>217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50" t="s">
        <v>507</v>
      </c>
      <c r="D39" s="217"/>
      <c r="E39" s="218">
        <v>195.6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07"/>
      <c r="Z39" s="207"/>
      <c r="AA39" s="207"/>
      <c r="AB39" s="207"/>
      <c r="AC39" s="207"/>
      <c r="AD39" s="207"/>
      <c r="AE39" s="207"/>
      <c r="AF39" s="207"/>
      <c r="AG39" s="207" t="s">
        <v>165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ht="22.5" outlineLevel="1" x14ac:dyDescent="0.2">
      <c r="A40" s="229">
        <v>8</v>
      </c>
      <c r="B40" s="230" t="s">
        <v>508</v>
      </c>
      <c r="C40" s="249" t="s">
        <v>509</v>
      </c>
      <c r="D40" s="231" t="s">
        <v>168</v>
      </c>
      <c r="E40" s="232">
        <v>195.6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4">
        <v>0</v>
      </c>
      <c r="O40" s="234">
        <f>ROUND(E40*N40,2)</f>
        <v>0</v>
      </c>
      <c r="P40" s="234">
        <v>0.22</v>
      </c>
      <c r="Q40" s="234">
        <f>ROUND(E40*P40,2)</f>
        <v>43.03</v>
      </c>
      <c r="R40" s="234" t="s">
        <v>483</v>
      </c>
      <c r="S40" s="234" t="s">
        <v>170</v>
      </c>
      <c r="T40" s="235" t="s">
        <v>170</v>
      </c>
      <c r="U40" s="216">
        <v>7.0000000000000007E-2</v>
      </c>
      <c r="V40" s="216">
        <f>ROUND(E40*U40,2)</f>
        <v>13.69</v>
      </c>
      <c r="W40" s="216"/>
      <c r="X40" s="216" t="s">
        <v>163</v>
      </c>
      <c r="Y40" s="207"/>
      <c r="Z40" s="207"/>
      <c r="AA40" s="207"/>
      <c r="AB40" s="207"/>
      <c r="AC40" s="207"/>
      <c r="AD40" s="207"/>
      <c r="AE40" s="207"/>
      <c r="AF40" s="207"/>
      <c r="AG40" s="207" t="s">
        <v>171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14"/>
      <c r="B41" s="215"/>
      <c r="C41" s="253" t="s">
        <v>485</v>
      </c>
      <c r="D41" s="244"/>
      <c r="E41" s="244"/>
      <c r="F41" s="244"/>
      <c r="G41" s="244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07"/>
      <c r="Z41" s="207"/>
      <c r="AA41" s="207"/>
      <c r="AB41" s="207"/>
      <c r="AC41" s="207"/>
      <c r="AD41" s="207"/>
      <c r="AE41" s="207"/>
      <c r="AF41" s="207"/>
      <c r="AG41" s="207" t="s">
        <v>217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50" t="s">
        <v>510</v>
      </c>
      <c r="D42" s="217"/>
      <c r="E42" s="218">
        <v>195.6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07"/>
      <c r="Z42" s="207"/>
      <c r="AA42" s="207"/>
      <c r="AB42" s="207"/>
      <c r="AC42" s="207"/>
      <c r="AD42" s="207"/>
      <c r="AE42" s="207"/>
      <c r="AF42" s="207"/>
      <c r="AG42" s="207" t="s">
        <v>165</v>
      </c>
      <c r="AH42" s="207">
        <v>5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ht="22.5" outlineLevel="1" x14ac:dyDescent="0.2">
      <c r="A43" s="229">
        <v>9</v>
      </c>
      <c r="B43" s="230" t="s">
        <v>511</v>
      </c>
      <c r="C43" s="249" t="s">
        <v>512</v>
      </c>
      <c r="D43" s="231" t="s">
        <v>168</v>
      </c>
      <c r="E43" s="232">
        <v>503.2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4">
        <v>0</v>
      </c>
      <c r="O43" s="234">
        <f>ROUND(E43*N43,2)</f>
        <v>0</v>
      </c>
      <c r="P43" s="234">
        <v>0.63856999999999997</v>
      </c>
      <c r="Q43" s="234">
        <f>ROUND(E43*P43,2)</f>
        <v>321.33</v>
      </c>
      <c r="R43" s="234" t="s">
        <v>483</v>
      </c>
      <c r="S43" s="234" t="s">
        <v>170</v>
      </c>
      <c r="T43" s="235" t="s">
        <v>170</v>
      </c>
      <c r="U43" s="216">
        <v>0.74</v>
      </c>
      <c r="V43" s="216">
        <f>ROUND(E43*U43,2)</f>
        <v>372.37</v>
      </c>
      <c r="W43" s="216"/>
      <c r="X43" s="216" t="s">
        <v>163</v>
      </c>
      <c r="Y43" s="207"/>
      <c r="Z43" s="207"/>
      <c r="AA43" s="207"/>
      <c r="AB43" s="207"/>
      <c r="AC43" s="207"/>
      <c r="AD43" s="207"/>
      <c r="AE43" s="207"/>
      <c r="AF43" s="207"/>
      <c r="AG43" s="207" t="s">
        <v>171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53" t="s">
        <v>485</v>
      </c>
      <c r="D44" s="244"/>
      <c r="E44" s="244"/>
      <c r="F44" s="244"/>
      <c r="G44" s="244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07"/>
      <c r="Z44" s="207"/>
      <c r="AA44" s="207"/>
      <c r="AB44" s="207"/>
      <c r="AC44" s="207"/>
      <c r="AD44" s="207"/>
      <c r="AE44" s="207"/>
      <c r="AF44" s="207"/>
      <c r="AG44" s="207" t="s">
        <v>217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50" t="s">
        <v>513</v>
      </c>
      <c r="D45" s="217"/>
      <c r="E45" s="218">
        <v>503.2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07"/>
      <c r="Z45" s="207"/>
      <c r="AA45" s="207"/>
      <c r="AB45" s="207"/>
      <c r="AC45" s="207"/>
      <c r="AD45" s="207"/>
      <c r="AE45" s="207"/>
      <c r="AF45" s="207"/>
      <c r="AG45" s="207" t="s">
        <v>165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29">
        <v>10</v>
      </c>
      <c r="B46" s="230" t="s">
        <v>514</v>
      </c>
      <c r="C46" s="249" t="s">
        <v>515</v>
      </c>
      <c r="D46" s="231" t="s">
        <v>182</v>
      </c>
      <c r="E46" s="232">
        <v>16.3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4">
        <v>0</v>
      </c>
      <c r="O46" s="234">
        <f>ROUND(E46*N46,2)</f>
        <v>0</v>
      </c>
      <c r="P46" s="234">
        <v>0.22</v>
      </c>
      <c r="Q46" s="234">
        <f>ROUND(E46*P46,2)</f>
        <v>3.59</v>
      </c>
      <c r="R46" s="234" t="s">
        <v>483</v>
      </c>
      <c r="S46" s="234" t="s">
        <v>170</v>
      </c>
      <c r="T46" s="235" t="s">
        <v>170</v>
      </c>
      <c r="U46" s="216">
        <v>0.14299999999999999</v>
      </c>
      <c r="V46" s="216">
        <f>ROUND(E46*U46,2)</f>
        <v>2.33</v>
      </c>
      <c r="W46" s="216"/>
      <c r="X46" s="216" t="s">
        <v>163</v>
      </c>
      <c r="Y46" s="207"/>
      <c r="Z46" s="207"/>
      <c r="AA46" s="207"/>
      <c r="AB46" s="207"/>
      <c r="AC46" s="207"/>
      <c r="AD46" s="207"/>
      <c r="AE46" s="207"/>
      <c r="AF46" s="207"/>
      <c r="AG46" s="207" t="s">
        <v>171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52" t="s">
        <v>516</v>
      </c>
      <c r="D47" s="243"/>
      <c r="E47" s="243"/>
      <c r="F47" s="243"/>
      <c r="G47" s="243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07"/>
      <c r="Z47" s="207"/>
      <c r="AA47" s="207"/>
      <c r="AB47" s="207"/>
      <c r="AC47" s="207"/>
      <c r="AD47" s="207"/>
      <c r="AE47" s="207"/>
      <c r="AF47" s="207"/>
      <c r="AG47" s="207" t="s">
        <v>196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46" t="str">
        <f>C47</f>
        <v>s vybouráním lože, s přemístěním hmot na skládku na vzdálenost do 3 m nebo naložením na dopravní prostředek</v>
      </c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14"/>
      <c r="B48" s="215"/>
      <c r="C48" s="254" t="s">
        <v>485</v>
      </c>
      <c r="D48" s="245"/>
      <c r="E48" s="245"/>
      <c r="F48" s="245"/>
      <c r="G48" s="245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07"/>
      <c r="Z48" s="207"/>
      <c r="AA48" s="207"/>
      <c r="AB48" s="207"/>
      <c r="AC48" s="207"/>
      <c r="AD48" s="207"/>
      <c r="AE48" s="207"/>
      <c r="AF48" s="207"/>
      <c r="AG48" s="207" t="s">
        <v>217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50" t="s">
        <v>517</v>
      </c>
      <c r="D49" s="217"/>
      <c r="E49" s="218">
        <v>16.3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07"/>
      <c r="Z49" s="207"/>
      <c r="AA49" s="207"/>
      <c r="AB49" s="207"/>
      <c r="AC49" s="207"/>
      <c r="AD49" s="207"/>
      <c r="AE49" s="207"/>
      <c r="AF49" s="207"/>
      <c r="AG49" s="207" t="s">
        <v>165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29">
        <v>11</v>
      </c>
      <c r="B50" s="230" t="s">
        <v>518</v>
      </c>
      <c r="C50" s="249" t="s">
        <v>519</v>
      </c>
      <c r="D50" s="231" t="s">
        <v>182</v>
      </c>
      <c r="E50" s="232">
        <v>94.9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4">
        <v>0</v>
      </c>
      <c r="O50" s="234">
        <f>ROUND(E50*N50,2)</f>
        <v>0</v>
      </c>
      <c r="P50" s="234">
        <v>0.27</v>
      </c>
      <c r="Q50" s="234">
        <f>ROUND(E50*P50,2)</f>
        <v>25.62</v>
      </c>
      <c r="R50" s="234" t="s">
        <v>483</v>
      </c>
      <c r="S50" s="234" t="s">
        <v>170</v>
      </c>
      <c r="T50" s="235" t="s">
        <v>170</v>
      </c>
      <c r="U50" s="216">
        <v>0.123</v>
      </c>
      <c r="V50" s="216">
        <f>ROUND(E50*U50,2)</f>
        <v>11.67</v>
      </c>
      <c r="W50" s="216"/>
      <c r="X50" s="216" t="s">
        <v>163</v>
      </c>
      <c r="Y50" s="207"/>
      <c r="Z50" s="207"/>
      <c r="AA50" s="207"/>
      <c r="AB50" s="207"/>
      <c r="AC50" s="207"/>
      <c r="AD50" s="207"/>
      <c r="AE50" s="207"/>
      <c r="AF50" s="207"/>
      <c r="AG50" s="207" t="s">
        <v>171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52" t="s">
        <v>516</v>
      </c>
      <c r="D51" s="243"/>
      <c r="E51" s="243"/>
      <c r="F51" s="243"/>
      <c r="G51" s="243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07"/>
      <c r="Z51" s="207"/>
      <c r="AA51" s="207"/>
      <c r="AB51" s="207"/>
      <c r="AC51" s="207"/>
      <c r="AD51" s="207"/>
      <c r="AE51" s="207"/>
      <c r="AF51" s="207"/>
      <c r="AG51" s="207" t="s">
        <v>196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46" t="str">
        <f>C51</f>
        <v>s vybouráním lože, s přemístěním hmot na skládku na vzdálenost do 3 m nebo naložením na dopravní prostředek</v>
      </c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14"/>
      <c r="B52" s="215"/>
      <c r="C52" s="254" t="s">
        <v>485</v>
      </c>
      <c r="D52" s="245"/>
      <c r="E52" s="245"/>
      <c r="F52" s="245"/>
      <c r="G52" s="245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07"/>
      <c r="Z52" s="207"/>
      <c r="AA52" s="207"/>
      <c r="AB52" s="207"/>
      <c r="AC52" s="207"/>
      <c r="AD52" s="207"/>
      <c r="AE52" s="207"/>
      <c r="AF52" s="207"/>
      <c r="AG52" s="207" t="s">
        <v>217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14"/>
      <c r="B53" s="215"/>
      <c r="C53" s="250" t="s">
        <v>520</v>
      </c>
      <c r="D53" s="217"/>
      <c r="E53" s="218">
        <v>94.9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07"/>
      <c r="Z53" s="207"/>
      <c r="AA53" s="207"/>
      <c r="AB53" s="207"/>
      <c r="AC53" s="207"/>
      <c r="AD53" s="207"/>
      <c r="AE53" s="207"/>
      <c r="AF53" s="207"/>
      <c r="AG53" s="207" t="s">
        <v>165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ht="22.5" outlineLevel="1" x14ac:dyDescent="0.2">
      <c r="A54" s="229">
        <v>12</v>
      </c>
      <c r="B54" s="230" t="s">
        <v>521</v>
      </c>
      <c r="C54" s="249" t="s">
        <v>522</v>
      </c>
      <c r="D54" s="231" t="s">
        <v>423</v>
      </c>
      <c r="E54" s="232">
        <v>48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4" t="s">
        <v>523</v>
      </c>
      <c r="S54" s="234" t="s">
        <v>170</v>
      </c>
      <c r="T54" s="235" t="s">
        <v>170</v>
      </c>
      <c r="U54" s="216">
        <v>0.20300000000000001</v>
      </c>
      <c r="V54" s="216">
        <f>ROUND(E54*U54,2)</f>
        <v>9.74</v>
      </c>
      <c r="W54" s="216"/>
      <c r="X54" s="216" t="s">
        <v>163</v>
      </c>
      <c r="Y54" s="207"/>
      <c r="Z54" s="207"/>
      <c r="AA54" s="207"/>
      <c r="AB54" s="207"/>
      <c r="AC54" s="207"/>
      <c r="AD54" s="207"/>
      <c r="AE54" s="207"/>
      <c r="AF54" s="207"/>
      <c r="AG54" s="207" t="s">
        <v>164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ht="22.5" outlineLevel="1" x14ac:dyDescent="0.2">
      <c r="A55" s="214"/>
      <c r="B55" s="215"/>
      <c r="C55" s="252" t="s">
        <v>524</v>
      </c>
      <c r="D55" s="243"/>
      <c r="E55" s="243"/>
      <c r="F55" s="243"/>
      <c r="G55" s="243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07"/>
      <c r="Z55" s="207"/>
      <c r="AA55" s="207"/>
      <c r="AB55" s="207"/>
      <c r="AC55" s="207"/>
      <c r="AD55" s="207"/>
      <c r="AE55" s="207"/>
      <c r="AF55" s="207"/>
      <c r="AG55" s="207" t="s">
        <v>196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46" t="str">
        <f>C55</f>
        <v>na vzdálenost od hladiny vody v jímce po výšku roviny proložené osou nejvyššího bodu výtlačného potrubí. Včetně odpadní potrubí v délce do 20 m.</v>
      </c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50" t="s">
        <v>525</v>
      </c>
      <c r="D56" s="217"/>
      <c r="E56" s="218">
        <v>48</v>
      </c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07"/>
      <c r="Z56" s="207"/>
      <c r="AA56" s="207"/>
      <c r="AB56" s="207"/>
      <c r="AC56" s="207"/>
      <c r="AD56" s="207"/>
      <c r="AE56" s="207"/>
      <c r="AF56" s="207"/>
      <c r="AG56" s="207" t="s">
        <v>165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22.5" outlineLevel="1" x14ac:dyDescent="0.2">
      <c r="A57" s="229">
        <v>13</v>
      </c>
      <c r="B57" s="230" t="s">
        <v>526</v>
      </c>
      <c r="C57" s="249" t="s">
        <v>527</v>
      </c>
      <c r="D57" s="231" t="s">
        <v>528</v>
      </c>
      <c r="E57" s="232">
        <v>150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4">
        <v>0</v>
      </c>
      <c r="O57" s="234">
        <f>ROUND(E57*N57,2)</f>
        <v>0</v>
      </c>
      <c r="P57" s="234">
        <v>0</v>
      </c>
      <c r="Q57" s="234">
        <f>ROUND(E57*P57,2)</f>
        <v>0</v>
      </c>
      <c r="R57" s="234" t="s">
        <v>523</v>
      </c>
      <c r="S57" s="234" t="s">
        <v>170</v>
      </c>
      <c r="T57" s="235" t="s">
        <v>170</v>
      </c>
      <c r="U57" s="216">
        <v>0</v>
      </c>
      <c r="V57" s="216">
        <f>ROUND(E57*U57,2)</f>
        <v>0</v>
      </c>
      <c r="W57" s="216"/>
      <c r="X57" s="216" t="s">
        <v>163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164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ht="22.5" outlineLevel="1" x14ac:dyDescent="0.2">
      <c r="A58" s="214"/>
      <c r="B58" s="215"/>
      <c r="C58" s="252" t="s">
        <v>529</v>
      </c>
      <c r="D58" s="243"/>
      <c r="E58" s="243"/>
      <c r="F58" s="243"/>
      <c r="G58" s="243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07"/>
      <c r="Z58" s="207"/>
      <c r="AA58" s="207"/>
      <c r="AB58" s="207"/>
      <c r="AC58" s="207"/>
      <c r="AD58" s="207"/>
      <c r="AE58" s="207"/>
      <c r="AF58" s="207"/>
      <c r="AG58" s="207" t="s">
        <v>196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46" t="str">
        <f>C58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50" t="s">
        <v>530</v>
      </c>
      <c r="D59" s="217"/>
      <c r="E59" s="218">
        <v>150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07"/>
      <c r="Z59" s="207"/>
      <c r="AA59" s="207"/>
      <c r="AB59" s="207"/>
      <c r="AC59" s="207"/>
      <c r="AD59" s="207"/>
      <c r="AE59" s="207"/>
      <c r="AF59" s="207"/>
      <c r="AG59" s="207" t="s">
        <v>165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ht="22.5" outlineLevel="1" x14ac:dyDescent="0.2">
      <c r="A60" s="229">
        <v>14</v>
      </c>
      <c r="B60" s="230" t="s">
        <v>531</v>
      </c>
      <c r="C60" s="249" t="s">
        <v>532</v>
      </c>
      <c r="D60" s="231" t="s">
        <v>182</v>
      </c>
      <c r="E60" s="232">
        <v>73.7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4">
        <v>8.6899999999999998E-3</v>
      </c>
      <c r="O60" s="234">
        <f>ROUND(E60*N60,2)</f>
        <v>0.64</v>
      </c>
      <c r="P60" s="234">
        <v>0</v>
      </c>
      <c r="Q60" s="234">
        <f>ROUND(E60*P60,2)</f>
        <v>0</v>
      </c>
      <c r="R60" s="234" t="s">
        <v>523</v>
      </c>
      <c r="S60" s="234" t="s">
        <v>170</v>
      </c>
      <c r="T60" s="235" t="s">
        <v>170</v>
      </c>
      <c r="U60" s="216">
        <v>0.70299999999999996</v>
      </c>
      <c r="V60" s="216">
        <f>ROUND(E60*U60,2)</f>
        <v>51.81</v>
      </c>
      <c r="W60" s="216"/>
      <c r="X60" s="216" t="s">
        <v>163</v>
      </c>
      <c r="Y60" s="207"/>
      <c r="Z60" s="207"/>
      <c r="AA60" s="207"/>
      <c r="AB60" s="207"/>
      <c r="AC60" s="207"/>
      <c r="AD60" s="207"/>
      <c r="AE60" s="207"/>
      <c r="AF60" s="207"/>
      <c r="AG60" s="207" t="s">
        <v>171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ht="22.5" outlineLevel="1" x14ac:dyDescent="0.2">
      <c r="A61" s="214"/>
      <c r="B61" s="215"/>
      <c r="C61" s="252" t="s">
        <v>533</v>
      </c>
      <c r="D61" s="243"/>
      <c r="E61" s="243"/>
      <c r="F61" s="243"/>
      <c r="G61" s="243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07"/>
      <c r="Z61" s="207"/>
      <c r="AA61" s="207"/>
      <c r="AB61" s="207"/>
      <c r="AC61" s="207"/>
      <c r="AD61" s="207"/>
      <c r="AE61" s="207"/>
      <c r="AF61" s="207"/>
      <c r="AG61" s="207" t="s">
        <v>196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46" t="str">
        <f>C61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50" t="s">
        <v>534</v>
      </c>
      <c r="D62" s="217"/>
      <c r="E62" s="218">
        <v>73.7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07"/>
      <c r="Z62" s="207"/>
      <c r="AA62" s="207"/>
      <c r="AB62" s="207"/>
      <c r="AC62" s="207"/>
      <c r="AD62" s="207"/>
      <c r="AE62" s="207"/>
      <c r="AF62" s="207"/>
      <c r="AG62" s="207" t="s">
        <v>165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ht="22.5" outlineLevel="1" x14ac:dyDescent="0.2">
      <c r="A63" s="229">
        <v>15</v>
      </c>
      <c r="B63" s="230" t="s">
        <v>535</v>
      </c>
      <c r="C63" s="249" t="s">
        <v>536</v>
      </c>
      <c r="D63" s="231" t="s">
        <v>182</v>
      </c>
      <c r="E63" s="232">
        <v>130.1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4">
        <v>1.0699999999999999E-2</v>
      </c>
      <c r="O63" s="234">
        <f>ROUND(E63*N63,2)</f>
        <v>1.39</v>
      </c>
      <c r="P63" s="234">
        <v>0</v>
      </c>
      <c r="Q63" s="234">
        <f>ROUND(E63*P63,2)</f>
        <v>0</v>
      </c>
      <c r="R63" s="234" t="s">
        <v>523</v>
      </c>
      <c r="S63" s="234" t="s">
        <v>170</v>
      </c>
      <c r="T63" s="235" t="s">
        <v>170</v>
      </c>
      <c r="U63" s="216">
        <v>0.90800000000000003</v>
      </c>
      <c r="V63" s="216">
        <f>ROUND(E63*U63,2)</f>
        <v>118.13</v>
      </c>
      <c r="W63" s="216"/>
      <c r="X63" s="216" t="s">
        <v>163</v>
      </c>
      <c r="Y63" s="207"/>
      <c r="Z63" s="207"/>
      <c r="AA63" s="207"/>
      <c r="AB63" s="207"/>
      <c r="AC63" s="207"/>
      <c r="AD63" s="207"/>
      <c r="AE63" s="207"/>
      <c r="AF63" s="207"/>
      <c r="AG63" s="207" t="s">
        <v>171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ht="22.5" outlineLevel="1" x14ac:dyDescent="0.2">
      <c r="A64" s="214"/>
      <c r="B64" s="215"/>
      <c r="C64" s="252" t="s">
        <v>533</v>
      </c>
      <c r="D64" s="243"/>
      <c r="E64" s="243"/>
      <c r="F64" s="243"/>
      <c r="G64" s="243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07"/>
      <c r="Z64" s="207"/>
      <c r="AA64" s="207"/>
      <c r="AB64" s="207"/>
      <c r="AC64" s="207"/>
      <c r="AD64" s="207"/>
      <c r="AE64" s="207"/>
      <c r="AF64" s="207"/>
      <c r="AG64" s="207" t="s">
        <v>196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46" t="str">
        <f>C64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50" t="s">
        <v>537</v>
      </c>
      <c r="D65" s="217"/>
      <c r="E65" s="218">
        <v>27.6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07"/>
      <c r="Z65" s="207"/>
      <c r="AA65" s="207"/>
      <c r="AB65" s="207"/>
      <c r="AC65" s="207"/>
      <c r="AD65" s="207"/>
      <c r="AE65" s="207"/>
      <c r="AF65" s="207"/>
      <c r="AG65" s="207" t="s">
        <v>165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50" t="s">
        <v>538</v>
      </c>
      <c r="D66" s="217"/>
      <c r="E66" s="218">
        <v>102.5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07"/>
      <c r="Z66" s="207"/>
      <c r="AA66" s="207"/>
      <c r="AB66" s="207"/>
      <c r="AC66" s="207"/>
      <c r="AD66" s="207"/>
      <c r="AE66" s="207"/>
      <c r="AF66" s="207"/>
      <c r="AG66" s="207" t="s">
        <v>165</v>
      </c>
      <c r="AH66" s="207">
        <v>0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29">
        <v>16</v>
      </c>
      <c r="B67" s="230" t="s">
        <v>539</v>
      </c>
      <c r="C67" s="249" t="s">
        <v>540</v>
      </c>
      <c r="D67" s="231" t="s">
        <v>182</v>
      </c>
      <c r="E67" s="232">
        <v>75.400000000000006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4">
        <v>2.478E-2</v>
      </c>
      <c r="O67" s="234">
        <f>ROUND(E67*N67,2)</f>
        <v>1.87</v>
      </c>
      <c r="P67" s="234">
        <v>0</v>
      </c>
      <c r="Q67" s="234">
        <f>ROUND(E67*P67,2)</f>
        <v>0</v>
      </c>
      <c r="R67" s="234" t="s">
        <v>523</v>
      </c>
      <c r="S67" s="234" t="s">
        <v>170</v>
      </c>
      <c r="T67" s="235" t="s">
        <v>170</v>
      </c>
      <c r="U67" s="216">
        <v>0.54700000000000004</v>
      </c>
      <c r="V67" s="216">
        <f>ROUND(E67*U67,2)</f>
        <v>41.24</v>
      </c>
      <c r="W67" s="216"/>
      <c r="X67" s="216" t="s">
        <v>163</v>
      </c>
      <c r="Y67" s="207"/>
      <c r="Z67" s="207"/>
      <c r="AA67" s="207"/>
      <c r="AB67" s="207"/>
      <c r="AC67" s="207"/>
      <c r="AD67" s="207"/>
      <c r="AE67" s="207"/>
      <c r="AF67" s="207"/>
      <c r="AG67" s="207" t="s">
        <v>171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ht="22.5" outlineLevel="1" x14ac:dyDescent="0.2">
      <c r="A68" s="214"/>
      <c r="B68" s="215"/>
      <c r="C68" s="252" t="s">
        <v>533</v>
      </c>
      <c r="D68" s="243"/>
      <c r="E68" s="243"/>
      <c r="F68" s="243"/>
      <c r="G68" s="243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07"/>
      <c r="Z68" s="207"/>
      <c r="AA68" s="207"/>
      <c r="AB68" s="207"/>
      <c r="AC68" s="207"/>
      <c r="AD68" s="207"/>
      <c r="AE68" s="207"/>
      <c r="AF68" s="207"/>
      <c r="AG68" s="207" t="s">
        <v>196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46" t="str">
        <f>C68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54" t="s">
        <v>541</v>
      </c>
      <c r="D69" s="245"/>
      <c r="E69" s="245"/>
      <c r="F69" s="245"/>
      <c r="G69" s="245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07"/>
      <c r="Z69" s="207"/>
      <c r="AA69" s="207"/>
      <c r="AB69" s="207"/>
      <c r="AC69" s="207"/>
      <c r="AD69" s="207"/>
      <c r="AE69" s="207"/>
      <c r="AF69" s="207"/>
      <c r="AG69" s="207" t="s">
        <v>217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50" t="s">
        <v>542</v>
      </c>
      <c r="D70" s="217"/>
      <c r="E70" s="218">
        <v>17.3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07"/>
      <c r="Z70" s="207"/>
      <c r="AA70" s="207"/>
      <c r="AB70" s="207"/>
      <c r="AC70" s="207"/>
      <c r="AD70" s="207"/>
      <c r="AE70" s="207"/>
      <c r="AF70" s="207"/>
      <c r="AG70" s="207" t="s">
        <v>165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ht="22.5" outlineLevel="1" x14ac:dyDescent="0.2">
      <c r="A71" s="214"/>
      <c r="B71" s="215"/>
      <c r="C71" s="250" t="s">
        <v>543</v>
      </c>
      <c r="D71" s="217"/>
      <c r="E71" s="218">
        <v>58.1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07"/>
      <c r="Z71" s="207"/>
      <c r="AA71" s="207"/>
      <c r="AB71" s="207"/>
      <c r="AC71" s="207"/>
      <c r="AD71" s="207"/>
      <c r="AE71" s="207"/>
      <c r="AF71" s="207"/>
      <c r="AG71" s="207" t="s">
        <v>165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29">
        <v>17</v>
      </c>
      <c r="B72" s="230" t="s">
        <v>544</v>
      </c>
      <c r="C72" s="249" t="s">
        <v>545</v>
      </c>
      <c r="D72" s="231" t="s">
        <v>546</v>
      </c>
      <c r="E72" s="232">
        <v>4.68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4" t="s">
        <v>523</v>
      </c>
      <c r="S72" s="234" t="s">
        <v>170</v>
      </c>
      <c r="T72" s="235" t="s">
        <v>170</v>
      </c>
      <c r="U72" s="216">
        <v>9.7000000000000003E-2</v>
      </c>
      <c r="V72" s="216">
        <f>ROUND(E72*U72,2)</f>
        <v>0.45</v>
      </c>
      <c r="W72" s="216"/>
      <c r="X72" s="216" t="s">
        <v>163</v>
      </c>
      <c r="Y72" s="207"/>
      <c r="Z72" s="207"/>
      <c r="AA72" s="207"/>
      <c r="AB72" s="207"/>
      <c r="AC72" s="207"/>
      <c r="AD72" s="207"/>
      <c r="AE72" s="207"/>
      <c r="AF72" s="207"/>
      <c r="AG72" s="207" t="s">
        <v>171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52" t="s">
        <v>547</v>
      </c>
      <c r="D73" s="243"/>
      <c r="E73" s="243"/>
      <c r="F73" s="243"/>
      <c r="G73" s="243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07"/>
      <c r="Z73" s="207"/>
      <c r="AA73" s="207"/>
      <c r="AB73" s="207"/>
      <c r="AC73" s="207"/>
      <c r="AD73" s="207"/>
      <c r="AE73" s="207"/>
      <c r="AF73" s="207"/>
      <c r="AG73" s="207" t="s">
        <v>196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46" t="str">
        <f>C73</f>
        <v>nebo lesní půdy, s vodorovným přemístěním na hromady v místě upotřebení nebo na dočasné či trvalé skládky se složením</v>
      </c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54" t="s">
        <v>541</v>
      </c>
      <c r="D74" s="245"/>
      <c r="E74" s="245"/>
      <c r="F74" s="245"/>
      <c r="G74" s="245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07"/>
      <c r="Z74" s="207"/>
      <c r="AA74" s="207"/>
      <c r="AB74" s="207"/>
      <c r="AC74" s="207"/>
      <c r="AD74" s="207"/>
      <c r="AE74" s="207"/>
      <c r="AF74" s="207"/>
      <c r="AG74" s="207" t="s">
        <v>217</v>
      </c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50" t="s">
        <v>548</v>
      </c>
      <c r="D75" s="217"/>
      <c r="E75" s="218">
        <v>4.68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07"/>
      <c r="Z75" s="207"/>
      <c r="AA75" s="207"/>
      <c r="AB75" s="207"/>
      <c r="AC75" s="207"/>
      <c r="AD75" s="207"/>
      <c r="AE75" s="207"/>
      <c r="AF75" s="207"/>
      <c r="AG75" s="207" t="s">
        <v>165</v>
      </c>
      <c r="AH75" s="207">
        <v>5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29">
        <v>18</v>
      </c>
      <c r="B76" s="230" t="s">
        <v>549</v>
      </c>
      <c r="C76" s="249" t="s">
        <v>550</v>
      </c>
      <c r="D76" s="231" t="s">
        <v>546</v>
      </c>
      <c r="E76" s="232">
        <v>402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4" t="s">
        <v>523</v>
      </c>
      <c r="S76" s="234" t="s">
        <v>170</v>
      </c>
      <c r="T76" s="235" t="s">
        <v>170</v>
      </c>
      <c r="U76" s="216">
        <v>1.7629999999999999</v>
      </c>
      <c r="V76" s="216">
        <f>ROUND(E76*U76,2)</f>
        <v>708.73</v>
      </c>
      <c r="W76" s="216"/>
      <c r="X76" s="216" t="s">
        <v>163</v>
      </c>
      <c r="Y76" s="207"/>
      <c r="Z76" s="207"/>
      <c r="AA76" s="207"/>
      <c r="AB76" s="207"/>
      <c r="AC76" s="207"/>
      <c r="AD76" s="207"/>
      <c r="AE76" s="207"/>
      <c r="AF76" s="207"/>
      <c r="AG76" s="207" t="s">
        <v>164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52" t="s">
        <v>551</v>
      </c>
      <c r="D77" s="243"/>
      <c r="E77" s="243"/>
      <c r="F77" s="243"/>
      <c r="G77" s="243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07"/>
      <c r="Z77" s="207"/>
      <c r="AA77" s="207"/>
      <c r="AB77" s="207"/>
      <c r="AC77" s="207"/>
      <c r="AD77" s="207"/>
      <c r="AE77" s="207"/>
      <c r="AF77" s="207"/>
      <c r="AG77" s="207" t="s">
        <v>196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46" t="str">
        <f>C77</f>
        <v>Příplatek k cenám hloubených vykopávek za ztížení vykopávky v blízkosti podzemního vedení nebo výbušnin pro jakoukoliv třídu horniny.</v>
      </c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50" t="s">
        <v>552</v>
      </c>
      <c r="D78" s="217"/>
      <c r="E78" s="218">
        <v>217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07"/>
      <c r="Z78" s="207"/>
      <c r="AA78" s="207"/>
      <c r="AB78" s="207"/>
      <c r="AC78" s="207"/>
      <c r="AD78" s="207"/>
      <c r="AE78" s="207"/>
      <c r="AF78" s="207"/>
      <c r="AG78" s="207" t="s">
        <v>165</v>
      </c>
      <c r="AH78" s="207">
        <v>5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14"/>
      <c r="B79" s="215"/>
      <c r="C79" s="250" t="s">
        <v>553</v>
      </c>
      <c r="D79" s="217"/>
      <c r="E79" s="218">
        <v>144.69999999999999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07"/>
      <c r="Z79" s="207"/>
      <c r="AA79" s="207"/>
      <c r="AB79" s="207"/>
      <c r="AC79" s="207"/>
      <c r="AD79" s="207"/>
      <c r="AE79" s="207"/>
      <c r="AF79" s="207"/>
      <c r="AG79" s="207" t="s">
        <v>165</v>
      </c>
      <c r="AH79" s="207">
        <v>5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50" t="s">
        <v>554</v>
      </c>
      <c r="D80" s="217"/>
      <c r="E80" s="218">
        <v>24.1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07"/>
      <c r="Z80" s="207"/>
      <c r="AA80" s="207"/>
      <c r="AB80" s="207"/>
      <c r="AC80" s="207"/>
      <c r="AD80" s="207"/>
      <c r="AE80" s="207"/>
      <c r="AF80" s="207"/>
      <c r="AG80" s="207" t="s">
        <v>165</v>
      </c>
      <c r="AH80" s="207">
        <v>5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50" t="s">
        <v>555</v>
      </c>
      <c r="D81" s="217"/>
      <c r="E81" s="218">
        <v>16.2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07"/>
      <c r="Z81" s="207"/>
      <c r="AA81" s="207"/>
      <c r="AB81" s="207"/>
      <c r="AC81" s="207"/>
      <c r="AD81" s="207"/>
      <c r="AE81" s="207"/>
      <c r="AF81" s="207"/>
      <c r="AG81" s="207" t="s">
        <v>165</v>
      </c>
      <c r="AH81" s="207">
        <v>5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ht="22.5" outlineLevel="1" x14ac:dyDescent="0.2">
      <c r="A82" s="229">
        <v>19</v>
      </c>
      <c r="B82" s="230" t="s">
        <v>556</v>
      </c>
      <c r="C82" s="249" t="s">
        <v>557</v>
      </c>
      <c r="D82" s="231" t="s">
        <v>546</v>
      </c>
      <c r="E82" s="232">
        <v>71.8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4">
        <v>0</v>
      </c>
      <c r="O82" s="234">
        <f>ROUND(E82*N82,2)</f>
        <v>0</v>
      </c>
      <c r="P82" s="234">
        <v>2.4</v>
      </c>
      <c r="Q82" s="234">
        <f>ROUND(E82*P82,2)</f>
        <v>172.32</v>
      </c>
      <c r="R82" s="234" t="s">
        <v>523</v>
      </c>
      <c r="S82" s="234" t="s">
        <v>170</v>
      </c>
      <c r="T82" s="235" t="s">
        <v>170</v>
      </c>
      <c r="U82" s="216">
        <v>1.4</v>
      </c>
      <c r="V82" s="216">
        <f>ROUND(E82*U82,2)</f>
        <v>100.52</v>
      </c>
      <c r="W82" s="216"/>
      <c r="X82" s="216" t="s">
        <v>163</v>
      </c>
      <c r="Y82" s="207"/>
      <c r="Z82" s="207"/>
      <c r="AA82" s="207"/>
      <c r="AB82" s="207"/>
      <c r="AC82" s="207"/>
      <c r="AD82" s="207"/>
      <c r="AE82" s="207"/>
      <c r="AF82" s="207"/>
      <c r="AG82" s="207" t="s">
        <v>171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52" t="s">
        <v>558</v>
      </c>
      <c r="D83" s="243"/>
      <c r="E83" s="243"/>
      <c r="F83" s="243"/>
      <c r="G83" s="243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07"/>
      <c r="Z83" s="207"/>
      <c r="AA83" s="207"/>
      <c r="AB83" s="207"/>
      <c r="AC83" s="207"/>
      <c r="AD83" s="207"/>
      <c r="AE83" s="207"/>
      <c r="AF83" s="207"/>
      <c r="AG83" s="207" t="s">
        <v>196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54" t="s">
        <v>559</v>
      </c>
      <c r="D84" s="245"/>
      <c r="E84" s="245"/>
      <c r="F84" s="245"/>
      <c r="G84" s="245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07"/>
      <c r="Z84" s="207"/>
      <c r="AA84" s="207"/>
      <c r="AB84" s="207"/>
      <c r="AC84" s="207"/>
      <c r="AD84" s="207"/>
      <c r="AE84" s="207"/>
      <c r="AF84" s="207"/>
      <c r="AG84" s="207" t="s">
        <v>217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46" t="str">
        <f>C84</f>
        <v xml:space="preserve"> - Bourání základů železobetonových (stávající topný a kondenzátní kanál+stropní zákrytové desky+šachty)</v>
      </c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14"/>
      <c r="B85" s="215"/>
      <c r="C85" s="254" t="s">
        <v>560</v>
      </c>
      <c r="D85" s="245"/>
      <c r="E85" s="245"/>
      <c r="F85" s="245"/>
      <c r="G85" s="245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07"/>
      <c r="Z85" s="207"/>
      <c r="AA85" s="207"/>
      <c r="AB85" s="207"/>
      <c r="AC85" s="207"/>
      <c r="AD85" s="207"/>
      <c r="AE85" s="207"/>
      <c r="AF85" s="207"/>
      <c r="AG85" s="207" t="s">
        <v>217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50" t="s">
        <v>561</v>
      </c>
      <c r="D86" s="217"/>
      <c r="E86" s="218">
        <v>71.8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07"/>
      <c r="Z86" s="207"/>
      <c r="AA86" s="207"/>
      <c r="AB86" s="207"/>
      <c r="AC86" s="207"/>
      <c r="AD86" s="207"/>
      <c r="AE86" s="207"/>
      <c r="AF86" s="207"/>
      <c r="AG86" s="207" t="s">
        <v>165</v>
      </c>
      <c r="AH86" s="207">
        <v>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29">
        <v>20</v>
      </c>
      <c r="B87" s="230" t="s">
        <v>562</v>
      </c>
      <c r="C87" s="249" t="s">
        <v>563</v>
      </c>
      <c r="D87" s="231" t="s">
        <v>546</v>
      </c>
      <c r="E87" s="232">
        <v>217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4">
        <v>0</v>
      </c>
      <c r="O87" s="234">
        <f>ROUND(E87*N87,2)</f>
        <v>0</v>
      </c>
      <c r="P87" s="234">
        <v>0</v>
      </c>
      <c r="Q87" s="234">
        <f>ROUND(E87*P87,2)</f>
        <v>0</v>
      </c>
      <c r="R87" s="234" t="s">
        <v>523</v>
      </c>
      <c r="S87" s="234" t="s">
        <v>170</v>
      </c>
      <c r="T87" s="235" t="s">
        <v>170</v>
      </c>
      <c r="U87" s="216">
        <v>0.156</v>
      </c>
      <c r="V87" s="216">
        <f>ROUND(E87*U87,2)</f>
        <v>33.85</v>
      </c>
      <c r="W87" s="216"/>
      <c r="X87" s="216" t="s">
        <v>163</v>
      </c>
      <c r="Y87" s="207"/>
      <c r="Z87" s="207"/>
      <c r="AA87" s="207"/>
      <c r="AB87" s="207"/>
      <c r="AC87" s="207"/>
      <c r="AD87" s="207"/>
      <c r="AE87" s="207"/>
      <c r="AF87" s="207"/>
      <c r="AG87" s="207" t="s">
        <v>164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ht="33.75" outlineLevel="1" x14ac:dyDescent="0.2">
      <c r="A88" s="214"/>
      <c r="B88" s="215"/>
      <c r="C88" s="252" t="s">
        <v>564</v>
      </c>
      <c r="D88" s="243"/>
      <c r="E88" s="243"/>
      <c r="F88" s="243"/>
      <c r="G88" s="243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07"/>
      <c r="Z88" s="207"/>
      <c r="AA88" s="207"/>
      <c r="AB88" s="207"/>
      <c r="AC88" s="207"/>
      <c r="AD88" s="207"/>
      <c r="AE88" s="207"/>
      <c r="AF88" s="207"/>
      <c r="AG88" s="207" t="s">
        <v>196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46" t="str">
        <f>C88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50" t="s">
        <v>565</v>
      </c>
      <c r="D89" s="217"/>
      <c r="E89" s="218">
        <v>217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07"/>
      <c r="Z89" s="207"/>
      <c r="AA89" s="207"/>
      <c r="AB89" s="207"/>
      <c r="AC89" s="207"/>
      <c r="AD89" s="207"/>
      <c r="AE89" s="207"/>
      <c r="AF89" s="207"/>
      <c r="AG89" s="207" t="s">
        <v>165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29">
        <v>21</v>
      </c>
      <c r="B90" s="230" t="s">
        <v>566</v>
      </c>
      <c r="C90" s="249" t="s">
        <v>567</v>
      </c>
      <c r="D90" s="231" t="s">
        <v>546</v>
      </c>
      <c r="E90" s="232">
        <v>217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4" t="s">
        <v>523</v>
      </c>
      <c r="S90" s="234" t="s">
        <v>170</v>
      </c>
      <c r="T90" s="235" t="s">
        <v>170</v>
      </c>
      <c r="U90" s="216">
        <v>8.4000000000000005E-2</v>
      </c>
      <c r="V90" s="216">
        <f>ROUND(E90*U90,2)</f>
        <v>18.23</v>
      </c>
      <c r="W90" s="216"/>
      <c r="X90" s="216" t="s">
        <v>163</v>
      </c>
      <c r="Y90" s="207"/>
      <c r="Z90" s="207"/>
      <c r="AA90" s="207"/>
      <c r="AB90" s="207"/>
      <c r="AC90" s="207"/>
      <c r="AD90" s="207"/>
      <c r="AE90" s="207"/>
      <c r="AF90" s="207"/>
      <c r="AG90" s="207" t="s">
        <v>171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ht="33.75" outlineLevel="1" x14ac:dyDescent="0.2">
      <c r="A91" s="214"/>
      <c r="B91" s="215"/>
      <c r="C91" s="252" t="s">
        <v>564</v>
      </c>
      <c r="D91" s="243"/>
      <c r="E91" s="243"/>
      <c r="F91" s="243"/>
      <c r="G91" s="243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07"/>
      <c r="Z91" s="207"/>
      <c r="AA91" s="207"/>
      <c r="AB91" s="207"/>
      <c r="AC91" s="207"/>
      <c r="AD91" s="207"/>
      <c r="AE91" s="207"/>
      <c r="AF91" s="207"/>
      <c r="AG91" s="207" t="s">
        <v>196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46" t="str">
        <f>C91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50" t="s">
        <v>552</v>
      </c>
      <c r="D92" s="217"/>
      <c r="E92" s="218">
        <v>217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07"/>
      <c r="Z92" s="207"/>
      <c r="AA92" s="207"/>
      <c r="AB92" s="207"/>
      <c r="AC92" s="207"/>
      <c r="AD92" s="207"/>
      <c r="AE92" s="207"/>
      <c r="AF92" s="207"/>
      <c r="AG92" s="207" t="s">
        <v>165</v>
      </c>
      <c r="AH92" s="207">
        <v>5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29">
        <v>22</v>
      </c>
      <c r="B93" s="230" t="s">
        <v>568</v>
      </c>
      <c r="C93" s="249" t="s">
        <v>569</v>
      </c>
      <c r="D93" s="231" t="s">
        <v>546</v>
      </c>
      <c r="E93" s="232">
        <v>144.69999999999999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4" t="s">
        <v>523</v>
      </c>
      <c r="S93" s="234" t="s">
        <v>170</v>
      </c>
      <c r="T93" s="235" t="s">
        <v>170</v>
      </c>
      <c r="U93" s="216">
        <v>0.29099999999999998</v>
      </c>
      <c r="V93" s="216">
        <f>ROUND(E93*U93,2)</f>
        <v>42.11</v>
      </c>
      <c r="W93" s="216"/>
      <c r="X93" s="216" t="s">
        <v>163</v>
      </c>
      <c r="Y93" s="207"/>
      <c r="Z93" s="207"/>
      <c r="AA93" s="207"/>
      <c r="AB93" s="207"/>
      <c r="AC93" s="207"/>
      <c r="AD93" s="207"/>
      <c r="AE93" s="207"/>
      <c r="AF93" s="207"/>
      <c r="AG93" s="207" t="s">
        <v>164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ht="33.75" outlineLevel="1" x14ac:dyDescent="0.2">
      <c r="A94" s="214"/>
      <c r="B94" s="215"/>
      <c r="C94" s="252" t="s">
        <v>564</v>
      </c>
      <c r="D94" s="243"/>
      <c r="E94" s="243"/>
      <c r="F94" s="243"/>
      <c r="G94" s="243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07"/>
      <c r="Z94" s="207"/>
      <c r="AA94" s="207"/>
      <c r="AB94" s="207"/>
      <c r="AC94" s="207"/>
      <c r="AD94" s="207"/>
      <c r="AE94" s="207"/>
      <c r="AF94" s="207"/>
      <c r="AG94" s="207" t="s">
        <v>196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46" t="str">
        <f>C94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50" t="s">
        <v>570</v>
      </c>
      <c r="D95" s="217"/>
      <c r="E95" s="218">
        <v>144.69999999999999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07"/>
      <c r="Z95" s="207"/>
      <c r="AA95" s="207"/>
      <c r="AB95" s="207"/>
      <c r="AC95" s="207"/>
      <c r="AD95" s="207"/>
      <c r="AE95" s="207"/>
      <c r="AF95" s="207"/>
      <c r="AG95" s="207" t="s">
        <v>165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29">
        <v>23</v>
      </c>
      <c r="B96" s="230" t="s">
        <v>571</v>
      </c>
      <c r="C96" s="249" t="s">
        <v>572</v>
      </c>
      <c r="D96" s="231" t="s">
        <v>546</v>
      </c>
      <c r="E96" s="232">
        <v>144.69999999999999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4" t="s">
        <v>523</v>
      </c>
      <c r="S96" s="234" t="s">
        <v>170</v>
      </c>
      <c r="T96" s="235" t="s">
        <v>170</v>
      </c>
      <c r="U96" s="216">
        <v>0.14829999999999999</v>
      </c>
      <c r="V96" s="216">
        <f>ROUND(E96*U96,2)</f>
        <v>21.46</v>
      </c>
      <c r="W96" s="216"/>
      <c r="X96" s="216" t="s">
        <v>163</v>
      </c>
      <c r="Y96" s="207"/>
      <c r="Z96" s="207"/>
      <c r="AA96" s="207"/>
      <c r="AB96" s="207"/>
      <c r="AC96" s="207"/>
      <c r="AD96" s="207"/>
      <c r="AE96" s="207"/>
      <c r="AF96" s="207"/>
      <c r="AG96" s="207" t="s">
        <v>171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ht="33.75" outlineLevel="1" x14ac:dyDescent="0.2">
      <c r="A97" s="214"/>
      <c r="B97" s="215"/>
      <c r="C97" s="252" t="s">
        <v>564</v>
      </c>
      <c r="D97" s="243"/>
      <c r="E97" s="243"/>
      <c r="F97" s="243"/>
      <c r="G97" s="243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07"/>
      <c r="Z97" s="207"/>
      <c r="AA97" s="207"/>
      <c r="AB97" s="207"/>
      <c r="AC97" s="207"/>
      <c r="AD97" s="207"/>
      <c r="AE97" s="207"/>
      <c r="AF97" s="207"/>
      <c r="AG97" s="207" t="s">
        <v>196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46" t="str">
        <f>C97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50" t="s">
        <v>553</v>
      </c>
      <c r="D98" s="217"/>
      <c r="E98" s="218">
        <v>144.69999999999999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07"/>
      <c r="Z98" s="207"/>
      <c r="AA98" s="207"/>
      <c r="AB98" s="207"/>
      <c r="AC98" s="207"/>
      <c r="AD98" s="207"/>
      <c r="AE98" s="207"/>
      <c r="AF98" s="207"/>
      <c r="AG98" s="207" t="s">
        <v>165</v>
      </c>
      <c r="AH98" s="207">
        <v>5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29">
        <v>24</v>
      </c>
      <c r="B99" s="230" t="s">
        <v>573</v>
      </c>
      <c r="C99" s="249" t="s">
        <v>574</v>
      </c>
      <c r="D99" s="231" t="s">
        <v>546</v>
      </c>
      <c r="E99" s="232">
        <v>24.1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4" t="s">
        <v>523</v>
      </c>
      <c r="S99" s="234" t="s">
        <v>170</v>
      </c>
      <c r="T99" s="235" t="s">
        <v>170</v>
      </c>
      <c r="U99" s="216">
        <v>3.5329999999999999</v>
      </c>
      <c r="V99" s="216">
        <f>ROUND(E99*U99,2)</f>
        <v>85.15</v>
      </c>
      <c r="W99" s="216"/>
      <c r="X99" s="216" t="s">
        <v>163</v>
      </c>
      <c r="Y99" s="207"/>
      <c r="Z99" s="207"/>
      <c r="AA99" s="207"/>
      <c r="AB99" s="207"/>
      <c r="AC99" s="207"/>
      <c r="AD99" s="207"/>
      <c r="AE99" s="207"/>
      <c r="AF99" s="207"/>
      <c r="AG99" s="207" t="s">
        <v>164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52" t="s">
        <v>575</v>
      </c>
      <c r="D100" s="243"/>
      <c r="E100" s="243"/>
      <c r="F100" s="243"/>
      <c r="G100" s="243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196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54" t="s">
        <v>541</v>
      </c>
      <c r="D101" s="245"/>
      <c r="E101" s="245"/>
      <c r="F101" s="245"/>
      <c r="G101" s="245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07"/>
      <c r="Z101" s="207"/>
      <c r="AA101" s="207"/>
      <c r="AB101" s="207"/>
      <c r="AC101" s="207"/>
      <c r="AD101" s="207"/>
      <c r="AE101" s="207"/>
      <c r="AF101" s="207"/>
      <c r="AG101" s="207" t="s">
        <v>217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50" t="s">
        <v>576</v>
      </c>
      <c r="D102" s="217"/>
      <c r="E102" s="218">
        <v>24.1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165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29">
        <v>25</v>
      </c>
      <c r="B103" s="230" t="s">
        <v>577</v>
      </c>
      <c r="C103" s="249" t="s">
        <v>578</v>
      </c>
      <c r="D103" s="231" t="s">
        <v>546</v>
      </c>
      <c r="E103" s="232">
        <v>16.2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4" t="s">
        <v>523</v>
      </c>
      <c r="S103" s="234" t="s">
        <v>170</v>
      </c>
      <c r="T103" s="235" t="s">
        <v>170</v>
      </c>
      <c r="U103" s="216">
        <v>4.6550000000000002</v>
      </c>
      <c r="V103" s="216">
        <f>ROUND(E103*U103,2)</f>
        <v>75.41</v>
      </c>
      <c r="W103" s="216"/>
      <c r="X103" s="216" t="s">
        <v>163</v>
      </c>
      <c r="Y103" s="207"/>
      <c r="Z103" s="207"/>
      <c r="AA103" s="207"/>
      <c r="AB103" s="207"/>
      <c r="AC103" s="207"/>
      <c r="AD103" s="207"/>
      <c r="AE103" s="207"/>
      <c r="AF103" s="207"/>
      <c r="AG103" s="207" t="s">
        <v>164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52" t="s">
        <v>575</v>
      </c>
      <c r="D104" s="243"/>
      <c r="E104" s="243"/>
      <c r="F104" s="243"/>
      <c r="G104" s="243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196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54" t="s">
        <v>541</v>
      </c>
      <c r="D105" s="245"/>
      <c r="E105" s="245"/>
      <c r="F105" s="245"/>
      <c r="G105" s="245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217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14"/>
      <c r="B106" s="215"/>
      <c r="C106" s="250" t="s">
        <v>579</v>
      </c>
      <c r="D106" s="217"/>
      <c r="E106" s="218">
        <v>16.2</v>
      </c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165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ht="22.5" outlineLevel="1" x14ac:dyDescent="0.2">
      <c r="A107" s="229">
        <v>26</v>
      </c>
      <c r="B107" s="230" t="s">
        <v>580</v>
      </c>
      <c r="C107" s="249" t="s">
        <v>581</v>
      </c>
      <c r="D107" s="231" t="s">
        <v>168</v>
      </c>
      <c r="E107" s="232">
        <v>277.2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4">
        <v>9.8999999999999999E-4</v>
      </c>
      <c r="O107" s="234">
        <f>ROUND(E107*N107,2)</f>
        <v>0.27</v>
      </c>
      <c r="P107" s="234">
        <v>0</v>
      </c>
      <c r="Q107" s="234">
        <f>ROUND(E107*P107,2)</f>
        <v>0</v>
      </c>
      <c r="R107" s="234" t="s">
        <v>523</v>
      </c>
      <c r="S107" s="234" t="s">
        <v>170</v>
      </c>
      <c r="T107" s="235" t="s">
        <v>170</v>
      </c>
      <c r="U107" s="216">
        <v>0.23599999999999999</v>
      </c>
      <c r="V107" s="216">
        <f>ROUND(E107*U107,2)</f>
        <v>65.42</v>
      </c>
      <c r="W107" s="216"/>
      <c r="X107" s="216" t="s">
        <v>163</v>
      </c>
      <c r="Y107" s="207"/>
      <c r="Z107" s="207"/>
      <c r="AA107" s="207"/>
      <c r="AB107" s="207"/>
      <c r="AC107" s="207"/>
      <c r="AD107" s="207"/>
      <c r="AE107" s="207"/>
      <c r="AF107" s="207"/>
      <c r="AG107" s="207" t="s">
        <v>171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52" t="s">
        <v>582</v>
      </c>
      <c r="D108" s="243"/>
      <c r="E108" s="243"/>
      <c r="F108" s="243"/>
      <c r="G108" s="243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196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14"/>
      <c r="B109" s="215"/>
      <c r="C109" s="254" t="s">
        <v>541</v>
      </c>
      <c r="D109" s="245"/>
      <c r="E109" s="245"/>
      <c r="F109" s="245"/>
      <c r="G109" s="245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07"/>
      <c r="Z109" s="207"/>
      <c r="AA109" s="207"/>
      <c r="AB109" s="207"/>
      <c r="AC109" s="207"/>
      <c r="AD109" s="207"/>
      <c r="AE109" s="207"/>
      <c r="AF109" s="207"/>
      <c r="AG109" s="207" t="s">
        <v>217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50" t="s">
        <v>583</v>
      </c>
      <c r="D110" s="217"/>
      <c r="E110" s="218">
        <v>277.2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165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ht="22.5" outlineLevel="1" x14ac:dyDescent="0.2">
      <c r="A111" s="229">
        <v>27</v>
      </c>
      <c r="B111" s="230" t="s">
        <v>584</v>
      </c>
      <c r="C111" s="249" t="s">
        <v>585</v>
      </c>
      <c r="D111" s="231" t="s">
        <v>168</v>
      </c>
      <c r="E111" s="232">
        <v>994.4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4">
        <v>8.5999999999999998E-4</v>
      </c>
      <c r="O111" s="234">
        <f>ROUND(E111*N111,2)</f>
        <v>0.86</v>
      </c>
      <c r="P111" s="234">
        <v>0</v>
      </c>
      <c r="Q111" s="234">
        <f>ROUND(E111*P111,2)</f>
        <v>0</v>
      </c>
      <c r="R111" s="234" t="s">
        <v>523</v>
      </c>
      <c r="S111" s="234" t="s">
        <v>170</v>
      </c>
      <c r="T111" s="235" t="s">
        <v>170</v>
      </c>
      <c r="U111" s="216">
        <v>0.47899999999999998</v>
      </c>
      <c r="V111" s="216">
        <f>ROUND(E111*U111,2)</f>
        <v>476.32</v>
      </c>
      <c r="W111" s="216"/>
      <c r="X111" s="216" t="s">
        <v>163</v>
      </c>
      <c r="Y111" s="207"/>
      <c r="Z111" s="207"/>
      <c r="AA111" s="207"/>
      <c r="AB111" s="207"/>
      <c r="AC111" s="207"/>
      <c r="AD111" s="207"/>
      <c r="AE111" s="207"/>
      <c r="AF111" s="207"/>
      <c r="AG111" s="207" t="s">
        <v>171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14"/>
      <c r="B112" s="215"/>
      <c r="C112" s="252" t="s">
        <v>582</v>
      </c>
      <c r="D112" s="243"/>
      <c r="E112" s="243"/>
      <c r="F112" s="243"/>
      <c r="G112" s="243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196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54" t="s">
        <v>541</v>
      </c>
      <c r="D113" s="245"/>
      <c r="E113" s="245"/>
      <c r="F113" s="245"/>
      <c r="G113" s="245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07"/>
      <c r="Z113" s="207"/>
      <c r="AA113" s="207"/>
      <c r="AB113" s="207"/>
      <c r="AC113" s="207"/>
      <c r="AD113" s="207"/>
      <c r="AE113" s="207"/>
      <c r="AF113" s="207"/>
      <c r="AG113" s="207" t="s">
        <v>217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50" t="s">
        <v>586</v>
      </c>
      <c r="D114" s="217"/>
      <c r="E114" s="218">
        <v>994.4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165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29">
        <v>28</v>
      </c>
      <c r="B115" s="230" t="s">
        <v>587</v>
      </c>
      <c r="C115" s="249" t="s">
        <v>588</v>
      </c>
      <c r="D115" s="231" t="s">
        <v>168</v>
      </c>
      <c r="E115" s="232">
        <v>277.2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4">
        <v>0</v>
      </c>
      <c r="O115" s="234">
        <f>ROUND(E115*N115,2)</f>
        <v>0</v>
      </c>
      <c r="P115" s="234">
        <v>0</v>
      </c>
      <c r="Q115" s="234">
        <f>ROUND(E115*P115,2)</f>
        <v>0</v>
      </c>
      <c r="R115" s="234" t="s">
        <v>523</v>
      </c>
      <c r="S115" s="234" t="s">
        <v>170</v>
      </c>
      <c r="T115" s="235" t="s">
        <v>170</v>
      </c>
      <c r="U115" s="216">
        <v>7.0000000000000007E-2</v>
      </c>
      <c r="V115" s="216">
        <f>ROUND(E115*U115,2)</f>
        <v>19.399999999999999</v>
      </c>
      <c r="W115" s="216"/>
      <c r="X115" s="216" t="s">
        <v>163</v>
      </c>
      <c r="Y115" s="207"/>
      <c r="Z115" s="207"/>
      <c r="AA115" s="207"/>
      <c r="AB115" s="207"/>
      <c r="AC115" s="207"/>
      <c r="AD115" s="207"/>
      <c r="AE115" s="207"/>
      <c r="AF115" s="207"/>
      <c r="AG115" s="207" t="s">
        <v>171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52" t="s">
        <v>589</v>
      </c>
      <c r="D116" s="243"/>
      <c r="E116" s="243"/>
      <c r="F116" s="243"/>
      <c r="G116" s="243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196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50" t="s">
        <v>590</v>
      </c>
      <c r="D117" s="217"/>
      <c r="E117" s="218">
        <v>277.2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165</v>
      </c>
      <c r="AH117" s="207">
        <v>5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29">
        <v>29</v>
      </c>
      <c r="B118" s="230" t="s">
        <v>591</v>
      </c>
      <c r="C118" s="249" t="s">
        <v>592</v>
      </c>
      <c r="D118" s="231" t="s">
        <v>168</v>
      </c>
      <c r="E118" s="232">
        <v>994.4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4" t="s">
        <v>523</v>
      </c>
      <c r="S118" s="234" t="s">
        <v>170</v>
      </c>
      <c r="T118" s="235" t="s">
        <v>170</v>
      </c>
      <c r="U118" s="216">
        <v>0.32700000000000001</v>
      </c>
      <c r="V118" s="216">
        <f>ROUND(E118*U118,2)</f>
        <v>325.17</v>
      </c>
      <c r="W118" s="216"/>
      <c r="X118" s="216" t="s">
        <v>163</v>
      </c>
      <c r="Y118" s="207"/>
      <c r="Z118" s="207"/>
      <c r="AA118" s="207"/>
      <c r="AB118" s="207"/>
      <c r="AC118" s="207"/>
      <c r="AD118" s="207"/>
      <c r="AE118" s="207"/>
      <c r="AF118" s="207"/>
      <c r="AG118" s="207" t="s">
        <v>171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52" t="s">
        <v>589</v>
      </c>
      <c r="D119" s="243"/>
      <c r="E119" s="243"/>
      <c r="F119" s="243"/>
      <c r="G119" s="243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196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50" t="s">
        <v>593</v>
      </c>
      <c r="D120" s="217"/>
      <c r="E120" s="218">
        <v>994.4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165</v>
      </c>
      <c r="AH120" s="207">
        <v>5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ht="22.5" outlineLevel="1" x14ac:dyDescent="0.2">
      <c r="A121" s="229">
        <v>30</v>
      </c>
      <c r="B121" s="230" t="s">
        <v>594</v>
      </c>
      <c r="C121" s="249" t="s">
        <v>595</v>
      </c>
      <c r="D121" s="231" t="s">
        <v>175</v>
      </c>
      <c r="E121" s="232">
        <v>5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4" t="s">
        <v>523</v>
      </c>
      <c r="S121" s="234" t="s">
        <v>170</v>
      </c>
      <c r="T121" s="235" t="s">
        <v>170</v>
      </c>
      <c r="U121" s="216">
        <v>2.1236000000000002</v>
      </c>
      <c r="V121" s="216">
        <f>ROUND(E121*U121,2)</f>
        <v>10.62</v>
      </c>
      <c r="W121" s="216"/>
      <c r="X121" s="216" t="s">
        <v>163</v>
      </c>
      <c r="Y121" s="207"/>
      <c r="Z121" s="207"/>
      <c r="AA121" s="207"/>
      <c r="AB121" s="207"/>
      <c r="AC121" s="207"/>
      <c r="AD121" s="207"/>
      <c r="AE121" s="207"/>
      <c r="AF121" s="207"/>
      <c r="AG121" s="207" t="s">
        <v>171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52" t="s">
        <v>596</v>
      </c>
      <c r="D122" s="243"/>
      <c r="E122" s="243"/>
      <c r="F122" s="243"/>
      <c r="G122" s="243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196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50" t="s">
        <v>70</v>
      </c>
      <c r="D123" s="217"/>
      <c r="E123" s="218">
        <v>5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165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ht="22.5" outlineLevel="1" x14ac:dyDescent="0.2">
      <c r="A124" s="229">
        <v>31</v>
      </c>
      <c r="B124" s="230" t="s">
        <v>597</v>
      </c>
      <c r="C124" s="249" t="s">
        <v>598</v>
      </c>
      <c r="D124" s="231" t="s">
        <v>599</v>
      </c>
      <c r="E124" s="232">
        <v>600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4">
        <v>0</v>
      </c>
      <c r="O124" s="234">
        <f>ROUND(E124*N124,2)</f>
        <v>0</v>
      </c>
      <c r="P124" s="234">
        <v>0</v>
      </c>
      <c r="Q124" s="234">
        <f>ROUND(E124*P124,2)</f>
        <v>0</v>
      </c>
      <c r="R124" s="234" t="s">
        <v>523</v>
      </c>
      <c r="S124" s="234" t="s">
        <v>170</v>
      </c>
      <c r="T124" s="235" t="s">
        <v>170</v>
      </c>
      <c r="U124" s="216">
        <v>0</v>
      </c>
      <c r="V124" s="216">
        <f>ROUND(E124*U124,2)</f>
        <v>0</v>
      </c>
      <c r="W124" s="216"/>
      <c r="X124" s="216" t="s">
        <v>163</v>
      </c>
      <c r="Y124" s="207"/>
      <c r="Z124" s="207"/>
      <c r="AA124" s="207"/>
      <c r="AB124" s="207"/>
      <c r="AC124" s="207"/>
      <c r="AD124" s="207"/>
      <c r="AE124" s="207"/>
      <c r="AF124" s="207"/>
      <c r="AG124" s="207" t="s">
        <v>171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52" t="s">
        <v>596</v>
      </c>
      <c r="D125" s="243"/>
      <c r="E125" s="243"/>
      <c r="F125" s="243"/>
      <c r="G125" s="243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196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50" t="s">
        <v>600</v>
      </c>
      <c r="D126" s="217"/>
      <c r="E126" s="218">
        <v>600</v>
      </c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165</v>
      </c>
      <c r="AH126" s="207">
        <v>5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ht="22.5" outlineLevel="1" x14ac:dyDescent="0.2">
      <c r="A127" s="229">
        <v>32</v>
      </c>
      <c r="B127" s="230" t="s">
        <v>601</v>
      </c>
      <c r="C127" s="249" t="s">
        <v>602</v>
      </c>
      <c r="D127" s="231" t="s">
        <v>175</v>
      </c>
      <c r="E127" s="232">
        <v>5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4">
        <v>0</v>
      </c>
      <c r="O127" s="234">
        <f>ROUND(E127*N127,2)</f>
        <v>0</v>
      </c>
      <c r="P127" s="234">
        <v>0</v>
      </c>
      <c r="Q127" s="234">
        <f>ROUND(E127*P127,2)</f>
        <v>0</v>
      </c>
      <c r="R127" s="234" t="s">
        <v>523</v>
      </c>
      <c r="S127" s="234" t="s">
        <v>170</v>
      </c>
      <c r="T127" s="235" t="s">
        <v>170</v>
      </c>
      <c r="U127" s="216">
        <v>2.1015999999999999</v>
      </c>
      <c r="V127" s="216">
        <f>ROUND(E127*U127,2)</f>
        <v>10.51</v>
      </c>
      <c r="W127" s="216"/>
      <c r="X127" s="216" t="s">
        <v>163</v>
      </c>
      <c r="Y127" s="207"/>
      <c r="Z127" s="207"/>
      <c r="AA127" s="207"/>
      <c r="AB127" s="207"/>
      <c r="AC127" s="207"/>
      <c r="AD127" s="207"/>
      <c r="AE127" s="207"/>
      <c r="AF127" s="207"/>
      <c r="AG127" s="207" t="s">
        <v>171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14"/>
      <c r="B128" s="215"/>
      <c r="C128" s="252" t="s">
        <v>596</v>
      </c>
      <c r="D128" s="243"/>
      <c r="E128" s="243"/>
      <c r="F128" s="243"/>
      <c r="G128" s="243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196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14"/>
      <c r="B129" s="215"/>
      <c r="C129" s="250" t="s">
        <v>603</v>
      </c>
      <c r="D129" s="217"/>
      <c r="E129" s="218">
        <v>5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165</v>
      </c>
      <c r="AH129" s="207">
        <v>5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29">
        <v>33</v>
      </c>
      <c r="B130" s="230" t="s">
        <v>604</v>
      </c>
      <c r="C130" s="249" t="s">
        <v>605</v>
      </c>
      <c r="D130" s="231" t="s">
        <v>546</v>
      </c>
      <c r="E130" s="232">
        <v>1100.48243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4">
        <v>0</v>
      </c>
      <c r="O130" s="234">
        <f>ROUND(E130*N130,2)</f>
        <v>0</v>
      </c>
      <c r="P130" s="234">
        <v>0</v>
      </c>
      <c r="Q130" s="234">
        <f>ROUND(E130*P130,2)</f>
        <v>0</v>
      </c>
      <c r="R130" s="234" t="s">
        <v>523</v>
      </c>
      <c r="S130" s="234" t="s">
        <v>170</v>
      </c>
      <c r="T130" s="235" t="s">
        <v>170</v>
      </c>
      <c r="U130" s="216">
        <v>0.34499999999999997</v>
      </c>
      <c r="V130" s="216">
        <f>ROUND(E130*U130,2)</f>
        <v>379.67</v>
      </c>
      <c r="W130" s="216"/>
      <c r="X130" s="216" t="s">
        <v>163</v>
      </c>
      <c r="Y130" s="207"/>
      <c r="Z130" s="207"/>
      <c r="AA130" s="207"/>
      <c r="AB130" s="207"/>
      <c r="AC130" s="207"/>
      <c r="AD130" s="207"/>
      <c r="AE130" s="207"/>
      <c r="AF130" s="207"/>
      <c r="AG130" s="207" t="s">
        <v>171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52" t="s">
        <v>606</v>
      </c>
      <c r="D131" s="243"/>
      <c r="E131" s="243"/>
      <c r="F131" s="243"/>
      <c r="G131" s="243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196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46" t="str">
        <f>C131</f>
        <v>bez naložení do dopravní nádoby, ale s vyprázdněním dopravní nádoby na hromadu nebo na dopravní prostředek,</v>
      </c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14"/>
      <c r="B132" s="215"/>
      <c r="C132" s="254" t="s">
        <v>541</v>
      </c>
      <c r="D132" s="245"/>
      <c r="E132" s="245"/>
      <c r="F132" s="245"/>
      <c r="G132" s="245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07"/>
      <c r="Z132" s="207"/>
      <c r="AA132" s="207"/>
      <c r="AB132" s="207"/>
      <c r="AC132" s="207"/>
      <c r="AD132" s="207"/>
      <c r="AE132" s="207"/>
      <c r="AF132" s="207"/>
      <c r="AG132" s="207" t="s">
        <v>217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14"/>
      <c r="B133" s="215"/>
      <c r="C133" s="250" t="s">
        <v>607</v>
      </c>
      <c r="D133" s="217"/>
      <c r="E133" s="218">
        <v>1100.48243</v>
      </c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165</v>
      </c>
      <c r="AH133" s="207">
        <v>5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29">
        <v>34</v>
      </c>
      <c r="B134" s="230" t="s">
        <v>608</v>
      </c>
      <c r="C134" s="249" t="s">
        <v>609</v>
      </c>
      <c r="D134" s="231" t="s">
        <v>546</v>
      </c>
      <c r="E134" s="232">
        <v>1100.48243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4">
        <v>0</v>
      </c>
      <c r="O134" s="234">
        <f>ROUND(E134*N134,2)</f>
        <v>0</v>
      </c>
      <c r="P134" s="234">
        <v>0</v>
      </c>
      <c r="Q134" s="234">
        <f>ROUND(E134*P134,2)</f>
        <v>0</v>
      </c>
      <c r="R134" s="234" t="s">
        <v>523</v>
      </c>
      <c r="S134" s="234" t="s">
        <v>170</v>
      </c>
      <c r="T134" s="235" t="s">
        <v>170</v>
      </c>
      <c r="U134" s="216">
        <v>7.3999999999999996E-2</v>
      </c>
      <c r="V134" s="216">
        <f>ROUND(E134*U134,2)</f>
        <v>81.44</v>
      </c>
      <c r="W134" s="216"/>
      <c r="X134" s="216" t="s">
        <v>163</v>
      </c>
      <c r="Y134" s="207"/>
      <c r="Z134" s="207"/>
      <c r="AA134" s="207"/>
      <c r="AB134" s="207"/>
      <c r="AC134" s="207"/>
      <c r="AD134" s="207"/>
      <c r="AE134" s="207"/>
      <c r="AF134" s="207"/>
      <c r="AG134" s="207" t="s">
        <v>164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14"/>
      <c r="B135" s="215"/>
      <c r="C135" s="252" t="s">
        <v>610</v>
      </c>
      <c r="D135" s="243"/>
      <c r="E135" s="243"/>
      <c r="F135" s="243"/>
      <c r="G135" s="243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196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54" t="s">
        <v>541</v>
      </c>
      <c r="D136" s="245"/>
      <c r="E136" s="245"/>
      <c r="F136" s="245"/>
      <c r="G136" s="245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07"/>
      <c r="Z136" s="207"/>
      <c r="AA136" s="207"/>
      <c r="AB136" s="207"/>
      <c r="AC136" s="207"/>
      <c r="AD136" s="207"/>
      <c r="AE136" s="207"/>
      <c r="AF136" s="207"/>
      <c r="AG136" s="207" t="s">
        <v>217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14"/>
      <c r="B137" s="215"/>
      <c r="C137" s="254" t="s">
        <v>611</v>
      </c>
      <c r="D137" s="245"/>
      <c r="E137" s="245"/>
      <c r="F137" s="245"/>
      <c r="G137" s="245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07"/>
      <c r="Z137" s="207"/>
      <c r="AA137" s="207"/>
      <c r="AB137" s="207"/>
      <c r="AC137" s="207"/>
      <c r="AD137" s="207"/>
      <c r="AE137" s="207"/>
      <c r="AF137" s="207"/>
      <c r="AG137" s="207" t="s">
        <v>217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54" t="s">
        <v>612</v>
      </c>
      <c r="D138" s="245"/>
      <c r="E138" s="245"/>
      <c r="F138" s="245"/>
      <c r="G138" s="245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07"/>
      <c r="Z138" s="207"/>
      <c r="AA138" s="207"/>
      <c r="AB138" s="207"/>
      <c r="AC138" s="207"/>
      <c r="AD138" s="207"/>
      <c r="AE138" s="207"/>
      <c r="AF138" s="207"/>
      <c r="AG138" s="207" t="s">
        <v>217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46" t="str">
        <f>C138</f>
        <v xml:space="preserve"> - odvoz výkopku horniny 1-4 z místní a účelové komunikace (chodníkova tělesa, vozovky) na mezideponii zhotovitele</v>
      </c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14"/>
      <c r="B139" s="215"/>
      <c r="C139" s="254" t="s">
        <v>1019</v>
      </c>
      <c r="D139" s="245"/>
      <c r="E139" s="245"/>
      <c r="F139" s="245"/>
      <c r="G139" s="245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07"/>
      <c r="Z139" s="207"/>
      <c r="AA139" s="207"/>
      <c r="AB139" s="207"/>
      <c r="AC139" s="207"/>
      <c r="AD139" s="207"/>
      <c r="AE139" s="207"/>
      <c r="AF139" s="207"/>
      <c r="AG139" s="207" t="s">
        <v>217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54" t="s">
        <v>613</v>
      </c>
      <c r="D140" s="245"/>
      <c r="E140" s="245"/>
      <c r="F140" s="245"/>
      <c r="G140" s="245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07"/>
      <c r="Z140" s="207"/>
      <c r="AA140" s="207"/>
      <c r="AB140" s="207"/>
      <c r="AC140" s="207"/>
      <c r="AD140" s="207"/>
      <c r="AE140" s="207"/>
      <c r="AF140" s="207"/>
      <c r="AG140" s="207" t="s">
        <v>217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54" t="s">
        <v>614</v>
      </c>
      <c r="D141" s="245"/>
      <c r="E141" s="245"/>
      <c r="F141" s="245"/>
      <c r="G141" s="245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07"/>
      <c r="Z141" s="207"/>
      <c r="AA141" s="207"/>
      <c r="AB141" s="207"/>
      <c r="AC141" s="207"/>
      <c r="AD141" s="207"/>
      <c r="AE141" s="207"/>
      <c r="AF141" s="207"/>
      <c r="AG141" s="207" t="s">
        <v>217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50" t="s">
        <v>552</v>
      </c>
      <c r="D142" s="217"/>
      <c r="E142" s="218">
        <v>217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165</v>
      </c>
      <c r="AH142" s="207">
        <v>5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50" t="s">
        <v>553</v>
      </c>
      <c r="D143" s="217"/>
      <c r="E143" s="218">
        <v>144.69999999999999</v>
      </c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165</v>
      </c>
      <c r="AH143" s="207">
        <v>5</v>
      </c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14"/>
      <c r="B144" s="215"/>
      <c r="C144" s="250" t="s">
        <v>554</v>
      </c>
      <c r="D144" s="217"/>
      <c r="E144" s="218">
        <v>24.1</v>
      </c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165</v>
      </c>
      <c r="AH144" s="207">
        <v>5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50" t="s">
        <v>555</v>
      </c>
      <c r="D145" s="217"/>
      <c r="E145" s="218">
        <v>16.2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165</v>
      </c>
      <c r="AH145" s="207">
        <v>5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50" t="s">
        <v>615</v>
      </c>
      <c r="D146" s="217"/>
      <c r="E146" s="218">
        <v>698.48243000000002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165</v>
      </c>
      <c r="AH146" s="207">
        <v>5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29">
        <v>35</v>
      </c>
      <c r="B147" s="230" t="s">
        <v>616</v>
      </c>
      <c r="C147" s="249" t="s">
        <v>617</v>
      </c>
      <c r="D147" s="231" t="s">
        <v>546</v>
      </c>
      <c r="E147" s="232">
        <v>1100.48243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4" t="s">
        <v>523</v>
      </c>
      <c r="S147" s="234" t="s">
        <v>170</v>
      </c>
      <c r="T147" s="235" t="s">
        <v>170</v>
      </c>
      <c r="U147" s="216">
        <v>1.0999999999999999E-2</v>
      </c>
      <c r="V147" s="216">
        <f>ROUND(E147*U147,2)</f>
        <v>12.11</v>
      </c>
      <c r="W147" s="216"/>
      <c r="X147" s="216" t="s">
        <v>163</v>
      </c>
      <c r="Y147" s="207"/>
      <c r="Z147" s="207"/>
      <c r="AA147" s="207"/>
      <c r="AB147" s="207"/>
      <c r="AC147" s="207"/>
      <c r="AD147" s="207"/>
      <c r="AE147" s="207"/>
      <c r="AF147" s="207"/>
      <c r="AG147" s="207" t="s">
        <v>164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52" t="s">
        <v>610</v>
      </c>
      <c r="D148" s="243"/>
      <c r="E148" s="243"/>
      <c r="F148" s="243"/>
      <c r="G148" s="243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196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54" t="s">
        <v>541</v>
      </c>
      <c r="D149" s="245"/>
      <c r="E149" s="245"/>
      <c r="F149" s="245"/>
      <c r="G149" s="245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07"/>
      <c r="Z149" s="207"/>
      <c r="AA149" s="207"/>
      <c r="AB149" s="207"/>
      <c r="AC149" s="207"/>
      <c r="AD149" s="207"/>
      <c r="AE149" s="207"/>
      <c r="AF149" s="207"/>
      <c r="AG149" s="207" t="s">
        <v>217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54" t="s">
        <v>611</v>
      </c>
      <c r="D150" s="245"/>
      <c r="E150" s="245"/>
      <c r="F150" s="245"/>
      <c r="G150" s="245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07"/>
      <c r="Z150" s="207"/>
      <c r="AA150" s="207"/>
      <c r="AB150" s="207"/>
      <c r="AC150" s="207"/>
      <c r="AD150" s="207"/>
      <c r="AE150" s="207"/>
      <c r="AF150" s="207"/>
      <c r="AG150" s="207" t="s">
        <v>217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14"/>
      <c r="B151" s="215"/>
      <c r="C151" s="254" t="s">
        <v>612</v>
      </c>
      <c r="D151" s="245"/>
      <c r="E151" s="245"/>
      <c r="F151" s="245"/>
      <c r="G151" s="245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07"/>
      <c r="Z151" s="207"/>
      <c r="AA151" s="207"/>
      <c r="AB151" s="207"/>
      <c r="AC151" s="207"/>
      <c r="AD151" s="207"/>
      <c r="AE151" s="207"/>
      <c r="AF151" s="207"/>
      <c r="AG151" s="207" t="s">
        <v>217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46" t="str">
        <f>C151</f>
        <v xml:space="preserve"> - odvoz výkopku horniny 1-4 z místní a účelové komunikace (chodníkova tělesa, vozovky) na mezideponii zhotovitele</v>
      </c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">
      <c r="A152" s="214"/>
      <c r="B152" s="215"/>
      <c r="C152" s="254" t="s">
        <v>1019</v>
      </c>
      <c r="D152" s="245"/>
      <c r="E152" s="245"/>
      <c r="F152" s="245"/>
      <c r="G152" s="245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07"/>
      <c r="Z152" s="207"/>
      <c r="AA152" s="207"/>
      <c r="AB152" s="207"/>
      <c r="AC152" s="207"/>
      <c r="AD152" s="207"/>
      <c r="AE152" s="207"/>
      <c r="AF152" s="207"/>
      <c r="AG152" s="207" t="s">
        <v>217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54" t="s">
        <v>613</v>
      </c>
      <c r="D153" s="245"/>
      <c r="E153" s="245"/>
      <c r="F153" s="245"/>
      <c r="G153" s="245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07"/>
      <c r="Z153" s="207"/>
      <c r="AA153" s="207"/>
      <c r="AB153" s="207"/>
      <c r="AC153" s="207"/>
      <c r="AD153" s="207"/>
      <c r="AE153" s="207"/>
      <c r="AF153" s="207"/>
      <c r="AG153" s="207" t="s">
        <v>217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54" t="s">
        <v>614</v>
      </c>
      <c r="D154" s="245"/>
      <c r="E154" s="245"/>
      <c r="F154" s="245"/>
      <c r="G154" s="245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07"/>
      <c r="Z154" s="207"/>
      <c r="AA154" s="207"/>
      <c r="AB154" s="207"/>
      <c r="AC154" s="207"/>
      <c r="AD154" s="207"/>
      <c r="AE154" s="207"/>
      <c r="AF154" s="207"/>
      <c r="AG154" s="207" t="s">
        <v>217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14"/>
      <c r="B155" s="215"/>
      <c r="C155" s="250" t="s">
        <v>607</v>
      </c>
      <c r="D155" s="217"/>
      <c r="E155" s="218">
        <v>1100.48243</v>
      </c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165</v>
      </c>
      <c r="AH155" s="207">
        <v>5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ht="22.5" outlineLevel="1" x14ac:dyDescent="0.2">
      <c r="A156" s="229">
        <v>36</v>
      </c>
      <c r="B156" s="230" t="s">
        <v>618</v>
      </c>
      <c r="C156" s="249" t="s">
        <v>619</v>
      </c>
      <c r="D156" s="231" t="s">
        <v>546</v>
      </c>
      <c r="E156" s="232">
        <v>1100.48243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4">
        <v>0</v>
      </c>
      <c r="O156" s="234">
        <f>ROUND(E156*N156,2)</f>
        <v>0</v>
      </c>
      <c r="P156" s="234">
        <v>0</v>
      </c>
      <c r="Q156" s="234">
        <f>ROUND(E156*P156,2)</f>
        <v>0</v>
      </c>
      <c r="R156" s="234" t="s">
        <v>523</v>
      </c>
      <c r="S156" s="234" t="s">
        <v>170</v>
      </c>
      <c r="T156" s="235" t="s">
        <v>170</v>
      </c>
      <c r="U156" s="216">
        <v>0.65200000000000002</v>
      </c>
      <c r="V156" s="216">
        <f>ROUND(E156*U156,2)</f>
        <v>717.51</v>
      </c>
      <c r="W156" s="216"/>
      <c r="X156" s="216" t="s">
        <v>163</v>
      </c>
      <c r="Y156" s="207"/>
      <c r="Z156" s="207"/>
      <c r="AA156" s="207"/>
      <c r="AB156" s="207"/>
      <c r="AC156" s="207"/>
      <c r="AD156" s="207"/>
      <c r="AE156" s="207"/>
      <c r="AF156" s="207"/>
      <c r="AG156" s="207" t="s">
        <v>171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53" t="s">
        <v>541</v>
      </c>
      <c r="D157" s="244"/>
      <c r="E157" s="244"/>
      <c r="F157" s="244"/>
      <c r="G157" s="244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217</v>
      </c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14"/>
      <c r="B158" s="215"/>
      <c r="C158" s="254" t="s">
        <v>611</v>
      </c>
      <c r="D158" s="245"/>
      <c r="E158" s="245"/>
      <c r="F158" s="245"/>
      <c r="G158" s="245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07"/>
      <c r="Z158" s="207"/>
      <c r="AA158" s="207"/>
      <c r="AB158" s="207"/>
      <c r="AC158" s="207"/>
      <c r="AD158" s="207"/>
      <c r="AE158" s="207"/>
      <c r="AF158" s="207"/>
      <c r="AG158" s="207" t="s">
        <v>217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14"/>
      <c r="B159" s="215"/>
      <c r="C159" s="254" t="s">
        <v>612</v>
      </c>
      <c r="D159" s="245"/>
      <c r="E159" s="245"/>
      <c r="F159" s="245"/>
      <c r="G159" s="245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07"/>
      <c r="Z159" s="207"/>
      <c r="AA159" s="207"/>
      <c r="AB159" s="207"/>
      <c r="AC159" s="207"/>
      <c r="AD159" s="207"/>
      <c r="AE159" s="207"/>
      <c r="AF159" s="207"/>
      <c r="AG159" s="207" t="s">
        <v>217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46" t="str">
        <f>C159</f>
        <v xml:space="preserve"> - odvoz výkopku horniny 1-4 z místní a účelové komunikace (chodníkova tělesa, vozovky) na mezideponii zhotovitele</v>
      </c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54" t="s">
        <v>1019</v>
      </c>
      <c r="D160" s="245"/>
      <c r="E160" s="245"/>
      <c r="F160" s="245"/>
      <c r="G160" s="245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07"/>
      <c r="Z160" s="207"/>
      <c r="AA160" s="207"/>
      <c r="AB160" s="207"/>
      <c r="AC160" s="207"/>
      <c r="AD160" s="207"/>
      <c r="AE160" s="207"/>
      <c r="AF160" s="207"/>
      <c r="AG160" s="207" t="s">
        <v>217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/>
      <c r="B161" s="215"/>
      <c r="C161" s="254" t="s">
        <v>613</v>
      </c>
      <c r="D161" s="245"/>
      <c r="E161" s="245"/>
      <c r="F161" s="245"/>
      <c r="G161" s="245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217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54" t="s">
        <v>614</v>
      </c>
      <c r="D162" s="245"/>
      <c r="E162" s="245"/>
      <c r="F162" s="245"/>
      <c r="G162" s="245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07"/>
      <c r="Z162" s="207"/>
      <c r="AA162" s="207"/>
      <c r="AB162" s="207"/>
      <c r="AC162" s="207"/>
      <c r="AD162" s="207"/>
      <c r="AE162" s="207"/>
      <c r="AF162" s="207"/>
      <c r="AG162" s="207" t="s">
        <v>217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50" t="s">
        <v>607</v>
      </c>
      <c r="D163" s="217"/>
      <c r="E163" s="218">
        <v>1100.48243</v>
      </c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165</v>
      </c>
      <c r="AH163" s="207">
        <v>5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29">
        <v>37</v>
      </c>
      <c r="B164" s="230" t="s">
        <v>620</v>
      </c>
      <c r="C164" s="249" t="s">
        <v>621</v>
      </c>
      <c r="D164" s="231" t="s">
        <v>546</v>
      </c>
      <c r="E164" s="232">
        <v>402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4">
        <v>0</v>
      </c>
      <c r="O164" s="234">
        <f>ROUND(E164*N164,2)</f>
        <v>0</v>
      </c>
      <c r="P164" s="234">
        <v>0</v>
      </c>
      <c r="Q164" s="234">
        <f>ROUND(E164*P164,2)</f>
        <v>0</v>
      </c>
      <c r="R164" s="234" t="s">
        <v>523</v>
      </c>
      <c r="S164" s="234" t="s">
        <v>170</v>
      </c>
      <c r="T164" s="235" t="s">
        <v>170</v>
      </c>
      <c r="U164" s="216">
        <v>3.1E-2</v>
      </c>
      <c r="V164" s="216">
        <f>ROUND(E164*U164,2)</f>
        <v>12.46</v>
      </c>
      <c r="W164" s="216"/>
      <c r="X164" s="216" t="s">
        <v>163</v>
      </c>
      <c r="Y164" s="207"/>
      <c r="Z164" s="207"/>
      <c r="AA164" s="207"/>
      <c r="AB164" s="207"/>
      <c r="AC164" s="207"/>
      <c r="AD164" s="207"/>
      <c r="AE164" s="207"/>
      <c r="AF164" s="207"/>
      <c r="AG164" s="207" t="s">
        <v>164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14"/>
      <c r="B165" s="215"/>
      <c r="C165" s="253" t="s">
        <v>233</v>
      </c>
      <c r="D165" s="244"/>
      <c r="E165" s="244"/>
      <c r="F165" s="244"/>
      <c r="G165" s="244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07"/>
      <c r="Z165" s="207"/>
      <c r="AA165" s="207"/>
      <c r="AB165" s="207"/>
      <c r="AC165" s="207"/>
      <c r="AD165" s="207"/>
      <c r="AE165" s="207"/>
      <c r="AF165" s="207"/>
      <c r="AG165" s="207" t="s">
        <v>217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14"/>
      <c r="B166" s="215"/>
      <c r="C166" s="250" t="s">
        <v>622</v>
      </c>
      <c r="D166" s="217"/>
      <c r="E166" s="218">
        <v>402</v>
      </c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165</v>
      </c>
      <c r="AH166" s="207">
        <v>5</v>
      </c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ht="22.5" outlineLevel="1" x14ac:dyDescent="0.2">
      <c r="A167" s="229">
        <v>38</v>
      </c>
      <c r="B167" s="230" t="s">
        <v>623</v>
      </c>
      <c r="C167" s="249" t="s">
        <v>624</v>
      </c>
      <c r="D167" s="231" t="s">
        <v>546</v>
      </c>
      <c r="E167" s="232">
        <v>698.48243000000002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4">
        <v>0</v>
      </c>
      <c r="O167" s="234">
        <f>ROUND(E167*N167,2)</f>
        <v>0</v>
      </c>
      <c r="P167" s="234">
        <v>0</v>
      </c>
      <c r="Q167" s="234">
        <f>ROUND(E167*P167,2)</f>
        <v>0</v>
      </c>
      <c r="R167" s="234" t="s">
        <v>523</v>
      </c>
      <c r="S167" s="234" t="s">
        <v>170</v>
      </c>
      <c r="T167" s="235" t="s">
        <v>170</v>
      </c>
      <c r="U167" s="216">
        <v>0.20200000000000001</v>
      </c>
      <c r="V167" s="216">
        <f>ROUND(E167*U167,2)</f>
        <v>141.09</v>
      </c>
      <c r="W167" s="216"/>
      <c r="X167" s="216" t="s">
        <v>163</v>
      </c>
      <c r="Y167" s="207"/>
      <c r="Z167" s="207"/>
      <c r="AA167" s="207"/>
      <c r="AB167" s="207"/>
      <c r="AC167" s="207"/>
      <c r="AD167" s="207"/>
      <c r="AE167" s="207"/>
      <c r="AF167" s="207"/>
      <c r="AG167" s="207" t="s">
        <v>164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/>
      <c r="B168" s="215"/>
      <c r="C168" s="252" t="s">
        <v>625</v>
      </c>
      <c r="D168" s="243"/>
      <c r="E168" s="243"/>
      <c r="F168" s="243"/>
      <c r="G168" s="243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196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14"/>
      <c r="B169" s="215"/>
      <c r="C169" s="254" t="s">
        <v>541</v>
      </c>
      <c r="D169" s="245"/>
      <c r="E169" s="245"/>
      <c r="F169" s="245"/>
      <c r="G169" s="245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07"/>
      <c r="Z169" s="207"/>
      <c r="AA169" s="207"/>
      <c r="AB169" s="207"/>
      <c r="AC169" s="207"/>
      <c r="AD169" s="207"/>
      <c r="AE169" s="207"/>
      <c r="AF169" s="207"/>
      <c r="AG169" s="207" t="s">
        <v>217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14"/>
      <c r="B170" s="215"/>
      <c r="C170" s="250" t="s">
        <v>626</v>
      </c>
      <c r="D170" s="217"/>
      <c r="E170" s="218">
        <v>402</v>
      </c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165</v>
      </c>
      <c r="AH170" s="207">
        <v>5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14"/>
      <c r="B171" s="215"/>
      <c r="C171" s="250" t="s">
        <v>627</v>
      </c>
      <c r="D171" s="217"/>
      <c r="E171" s="218">
        <v>296.48243000000002</v>
      </c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165</v>
      </c>
      <c r="AH171" s="207">
        <v>5</v>
      </c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29">
        <v>39</v>
      </c>
      <c r="B172" s="230" t="s">
        <v>628</v>
      </c>
      <c r="C172" s="249" t="s">
        <v>629</v>
      </c>
      <c r="D172" s="231" t="s">
        <v>546</v>
      </c>
      <c r="E172" s="232">
        <v>202.1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4">
        <v>0</v>
      </c>
      <c r="O172" s="234">
        <f>ROUND(E172*N172,2)</f>
        <v>0</v>
      </c>
      <c r="P172" s="234">
        <v>0</v>
      </c>
      <c r="Q172" s="234">
        <f>ROUND(E172*P172,2)</f>
        <v>0</v>
      </c>
      <c r="R172" s="234" t="s">
        <v>523</v>
      </c>
      <c r="S172" s="234" t="s">
        <v>170</v>
      </c>
      <c r="T172" s="235" t="s">
        <v>170</v>
      </c>
      <c r="U172" s="216">
        <v>1.587</v>
      </c>
      <c r="V172" s="216">
        <f>ROUND(E172*U172,2)</f>
        <v>320.73</v>
      </c>
      <c r="W172" s="216"/>
      <c r="X172" s="216" t="s">
        <v>163</v>
      </c>
      <c r="Y172" s="207"/>
      <c r="Z172" s="207"/>
      <c r="AA172" s="207"/>
      <c r="AB172" s="207"/>
      <c r="AC172" s="207"/>
      <c r="AD172" s="207"/>
      <c r="AE172" s="207"/>
      <c r="AF172" s="207"/>
      <c r="AG172" s="207" t="s">
        <v>171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ht="22.5" outlineLevel="1" x14ac:dyDescent="0.2">
      <c r="A173" s="214"/>
      <c r="B173" s="215"/>
      <c r="C173" s="252" t="s">
        <v>630</v>
      </c>
      <c r="D173" s="243"/>
      <c r="E173" s="243"/>
      <c r="F173" s="243"/>
      <c r="G173" s="243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196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46" t="str">
        <f>C173</f>
        <v>sypaninou z vhodných hornin tř. 1 - 4 nebo materiálem připraveným podél výkopu ve vzdálenosti do 3 m od jeho kraje, pro jakoukoliv hloubku výkopu a jakoukoliv míru zhutnění,</v>
      </c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14"/>
      <c r="B174" s="215"/>
      <c r="C174" s="254" t="s">
        <v>541</v>
      </c>
      <c r="D174" s="245"/>
      <c r="E174" s="245"/>
      <c r="F174" s="245"/>
      <c r="G174" s="245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07"/>
      <c r="Z174" s="207"/>
      <c r="AA174" s="207"/>
      <c r="AB174" s="207"/>
      <c r="AC174" s="207"/>
      <c r="AD174" s="207"/>
      <c r="AE174" s="207"/>
      <c r="AF174" s="207"/>
      <c r="AG174" s="207" t="s">
        <v>217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50" t="s">
        <v>631</v>
      </c>
      <c r="D175" s="217"/>
      <c r="E175" s="218">
        <v>202.1</v>
      </c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165</v>
      </c>
      <c r="AH175" s="207">
        <v>0</v>
      </c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29">
        <v>40</v>
      </c>
      <c r="B176" s="230" t="s">
        <v>632</v>
      </c>
      <c r="C176" s="249" t="s">
        <v>633</v>
      </c>
      <c r="D176" s="231" t="s">
        <v>546</v>
      </c>
      <c r="E176" s="232">
        <v>202.1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4">
        <v>0</v>
      </c>
      <c r="O176" s="234">
        <f>ROUND(E176*N176,2)</f>
        <v>0</v>
      </c>
      <c r="P176" s="234">
        <v>0</v>
      </c>
      <c r="Q176" s="234">
        <f>ROUND(E176*P176,2)</f>
        <v>0</v>
      </c>
      <c r="R176" s="234" t="s">
        <v>523</v>
      </c>
      <c r="S176" s="234" t="s">
        <v>170</v>
      </c>
      <c r="T176" s="235" t="s">
        <v>170</v>
      </c>
      <c r="U176" s="216">
        <v>0.94</v>
      </c>
      <c r="V176" s="216">
        <f>ROUND(E176*U176,2)</f>
        <v>189.97</v>
      </c>
      <c r="W176" s="216"/>
      <c r="X176" s="216" t="s">
        <v>163</v>
      </c>
      <c r="Y176" s="207"/>
      <c r="Z176" s="207"/>
      <c r="AA176" s="207"/>
      <c r="AB176" s="207"/>
      <c r="AC176" s="207"/>
      <c r="AD176" s="207"/>
      <c r="AE176" s="207"/>
      <c r="AF176" s="207"/>
      <c r="AG176" s="207" t="s">
        <v>171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ht="22.5" outlineLevel="1" x14ac:dyDescent="0.2">
      <c r="A177" s="214"/>
      <c r="B177" s="215"/>
      <c r="C177" s="252" t="s">
        <v>630</v>
      </c>
      <c r="D177" s="243"/>
      <c r="E177" s="243"/>
      <c r="F177" s="243"/>
      <c r="G177" s="243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196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46" t="str">
        <f>C177</f>
        <v>sypaninou z vhodných hornin tř. 1 - 4 nebo materiálem připraveným podél výkopu ve vzdálenosti do 3 m od jeho kraje, pro jakoukoliv hloubku výkopu a jakoukoliv míru zhutnění,</v>
      </c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14"/>
      <c r="B178" s="215"/>
      <c r="C178" s="254" t="s">
        <v>634</v>
      </c>
      <c r="D178" s="245"/>
      <c r="E178" s="245"/>
      <c r="F178" s="245"/>
      <c r="G178" s="245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07"/>
      <c r="Z178" s="207"/>
      <c r="AA178" s="207"/>
      <c r="AB178" s="207"/>
      <c r="AC178" s="207"/>
      <c r="AD178" s="207"/>
      <c r="AE178" s="207"/>
      <c r="AF178" s="207"/>
      <c r="AG178" s="207" t="s">
        <v>217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14"/>
      <c r="B179" s="215"/>
      <c r="C179" s="250" t="s">
        <v>635</v>
      </c>
      <c r="D179" s="217"/>
      <c r="E179" s="218">
        <v>202.1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165</v>
      </c>
      <c r="AH179" s="207">
        <v>5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29">
        <v>41</v>
      </c>
      <c r="B180" s="230" t="s">
        <v>636</v>
      </c>
      <c r="C180" s="249" t="s">
        <v>637</v>
      </c>
      <c r="D180" s="231" t="s">
        <v>168</v>
      </c>
      <c r="E180" s="232">
        <v>31.2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4">
        <v>0</v>
      </c>
      <c r="O180" s="234">
        <f>ROUND(E180*N180,2)</f>
        <v>0</v>
      </c>
      <c r="P180" s="234">
        <v>0</v>
      </c>
      <c r="Q180" s="234">
        <f>ROUND(E180*P180,2)</f>
        <v>0</v>
      </c>
      <c r="R180" s="234" t="s">
        <v>638</v>
      </c>
      <c r="S180" s="234" t="s">
        <v>170</v>
      </c>
      <c r="T180" s="235" t="s">
        <v>170</v>
      </c>
      <c r="U180" s="216">
        <v>0.06</v>
      </c>
      <c r="V180" s="216">
        <f>ROUND(E180*U180,2)</f>
        <v>1.87</v>
      </c>
      <c r="W180" s="216"/>
      <c r="X180" s="216" t="s">
        <v>163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171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52" t="s">
        <v>639</v>
      </c>
      <c r="D181" s="243"/>
      <c r="E181" s="243"/>
      <c r="F181" s="243"/>
      <c r="G181" s="243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196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54" t="s">
        <v>541</v>
      </c>
      <c r="D182" s="245"/>
      <c r="E182" s="245"/>
      <c r="F182" s="245"/>
      <c r="G182" s="245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07"/>
      <c r="Z182" s="207"/>
      <c r="AA182" s="207"/>
      <c r="AB182" s="207"/>
      <c r="AC182" s="207"/>
      <c r="AD182" s="207"/>
      <c r="AE182" s="207"/>
      <c r="AF182" s="207"/>
      <c r="AG182" s="207" t="s">
        <v>217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50" t="s">
        <v>640</v>
      </c>
      <c r="D183" s="217"/>
      <c r="E183" s="218">
        <v>31.2</v>
      </c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165</v>
      </c>
      <c r="AH183" s="207">
        <v>5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ht="22.5" outlineLevel="1" x14ac:dyDescent="0.2">
      <c r="A184" s="229">
        <v>42</v>
      </c>
      <c r="B184" s="230" t="s">
        <v>641</v>
      </c>
      <c r="C184" s="249" t="s">
        <v>642</v>
      </c>
      <c r="D184" s="231" t="s">
        <v>168</v>
      </c>
      <c r="E184" s="232">
        <v>31.2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4">
        <v>0</v>
      </c>
      <c r="O184" s="234">
        <f>ROUND(E184*N184,2)</f>
        <v>0</v>
      </c>
      <c r="P184" s="234">
        <v>0</v>
      </c>
      <c r="Q184" s="234">
        <f>ROUND(E184*P184,2)</f>
        <v>0</v>
      </c>
      <c r="R184" s="234" t="s">
        <v>523</v>
      </c>
      <c r="S184" s="234" t="s">
        <v>170</v>
      </c>
      <c r="T184" s="235" t="s">
        <v>170</v>
      </c>
      <c r="U184" s="216">
        <v>0.254</v>
      </c>
      <c r="V184" s="216">
        <f>ROUND(E184*U184,2)</f>
        <v>7.92</v>
      </c>
      <c r="W184" s="216"/>
      <c r="X184" s="216" t="s">
        <v>163</v>
      </c>
      <c r="Y184" s="207"/>
      <c r="Z184" s="207"/>
      <c r="AA184" s="207"/>
      <c r="AB184" s="207"/>
      <c r="AC184" s="207"/>
      <c r="AD184" s="207"/>
      <c r="AE184" s="207"/>
      <c r="AF184" s="207"/>
      <c r="AG184" s="207" t="s">
        <v>171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ht="22.5" outlineLevel="1" x14ac:dyDescent="0.2">
      <c r="A185" s="214"/>
      <c r="B185" s="215"/>
      <c r="C185" s="252" t="s">
        <v>643</v>
      </c>
      <c r="D185" s="243"/>
      <c r="E185" s="243"/>
      <c r="F185" s="243"/>
      <c r="G185" s="243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196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46" t="str">
        <f>C185</f>
        <v>s případným nutným přemístěním hromad nebo dočasných skládek na místo potřeby ze vzdálenosti do 30 m, v rovině nebo ve svahu do 1 : 5,</v>
      </c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54" t="s">
        <v>541</v>
      </c>
      <c r="D186" s="245"/>
      <c r="E186" s="245"/>
      <c r="F186" s="245"/>
      <c r="G186" s="245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07"/>
      <c r="Z186" s="207"/>
      <c r="AA186" s="207"/>
      <c r="AB186" s="207"/>
      <c r="AC186" s="207"/>
      <c r="AD186" s="207"/>
      <c r="AE186" s="207"/>
      <c r="AF186" s="207"/>
      <c r="AG186" s="207" t="s">
        <v>217</v>
      </c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14"/>
      <c r="B187" s="215"/>
      <c r="C187" s="250" t="s">
        <v>644</v>
      </c>
      <c r="D187" s="217"/>
      <c r="E187" s="218">
        <v>31.2</v>
      </c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165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ht="22.5" outlineLevel="1" x14ac:dyDescent="0.2">
      <c r="A188" s="229">
        <v>43</v>
      </c>
      <c r="B188" s="230" t="s">
        <v>645</v>
      </c>
      <c r="C188" s="249" t="s">
        <v>646</v>
      </c>
      <c r="D188" s="231" t="s">
        <v>168</v>
      </c>
      <c r="E188" s="232">
        <v>31.2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4">
        <v>0</v>
      </c>
      <c r="O188" s="234">
        <f>ROUND(E188*N188,2)</f>
        <v>0</v>
      </c>
      <c r="P188" s="234">
        <v>0</v>
      </c>
      <c r="Q188" s="234">
        <f>ROUND(E188*P188,2)</f>
        <v>0</v>
      </c>
      <c r="R188" s="234" t="s">
        <v>638</v>
      </c>
      <c r="S188" s="234" t="s">
        <v>170</v>
      </c>
      <c r="T188" s="235" t="s">
        <v>170</v>
      </c>
      <c r="U188" s="216">
        <v>0.09</v>
      </c>
      <c r="V188" s="216">
        <f>ROUND(E188*U188,2)</f>
        <v>2.81</v>
      </c>
      <c r="W188" s="216"/>
      <c r="X188" s="216" t="s">
        <v>163</v>
      </c>
      <c r="Y188" s="207"/>
      <c r="Z188" s="207"/>
      <c r="AA188" s="207"/>
      <c r="AB188" s="207"/>
      <c r="AC188" s="207"/>
      <c r="AD188" s="207"/>
      <c r="AE188" s="207"/>
      <c r="AF188" s="207"/>
      <c r="AG188" s="207" t="s">
        <v>171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14"/>
      <c r="B189" s="215"/>
      <c r="C189" s="252" t="s">
        <v>647</v>
      </c>
      <c r="D189" s="243"/>
      <c r="E189" s="243"/>
      <c r="F189" s="243"/>
      <c r="G189" s="243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196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54" t="s">
        <v>648</v>
      </c>
      <c r="D190" s="245"/>
      <c r="E190" s="245"/>
      <c r="F190" s="245"/>
      <c r="G190" s="245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217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14"/>
      <c r="B191" s="215"/>
      <c r="C191" s="250" t="s">
        <v>640</v>
      </c>
      <c r="D191" s="217"/>
      <c r="E191" s="218">
        <v>31.2</v>
      </c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165</v>
      </c>
      <c r="AH191" s="207">
        <v>5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29">
        <v>44</v>
      </c>
      <c r="B192" s="230" t="s">
        <v>649</v>
      </c>
      <c r="C192" s="249" t="s">
        <v>650</v>
      </c>
      <c r="D192" s="231" t="s">
        <v>168</v>
      </c>
      <c r="E192" s="232">
        <v>31.2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4">
        <v>0</v>
      </c>
      <c r="O192" s="234">
        <f>ROUND(E192*N192,2)</f>
        <v>0</v>
      </c>
      <c r="P192" s="234">
        <v>0</v>
      </c>
      <c r="Q192" s="234">
        <f>ROUND(E192*P192,2)</f>
        <v>0</v>
      </c>
      <c r="R192" s="234" t="s">
        <v>638</v>
      </c>
      <c r="S192" s="234" t="s">
        <v>170</v>
      </c>
      <c r="T192" s="235" t="s">
        <v>170</v>
      </c>
      <c r="U192" s="216">
        <v>1.4999999999999999E-2</v>
      </c>
      <c r="V192" s="216">
        <f>ROUND(E192*U192,2)</f>
        <v>0.47</v>
      </c>
      <c r="W192" s="216"/>
      <c r="X192" s="216" t="s">
        <v>163</v>
      </c>
      <c r="Y192" s="207"/>
      <c r="Z192" s="207"/>
      <c r="AA192" s="207"/>
      <c r="AB192" s="207"/>
      <c r="AC192" s="207"/>
      <c r="AD192" s="207"/>
      <c r="AE192" s="207"/>
      <c r="AF192" s="207"/>
      <c r="AG192" s="207" t="s">
        <v>171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53" t="s">
        <v>648</v>
      </c>
      <c r="D193" s="244"/>
      <c r="E193" s="244"/>
      <c r="F193" s="244"/>
      <c r="G193" s="244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07"/>
      <c r="Z193" s="207"/>
      <c r="AA193" s="207"/>
      <c r="AB193" s="207"/>
      <c r="AC193" s="207"/>
      <c r="AD193" s="207"/>
      <c r="AE193" s="207"/>
      <c r="AF193" s="207"/>
      <c r="AG193" s="207" t="s">
        <v>217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14"/>
      <c r="B194" s="215"/>
      <c r="C194" s="250" t="s">
        <v>640</v>
      </c>
      <c r="D194" s="217"/>
      <c r="E194" s="218">
        <v>31.2</v>
      </c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165</v>
      </c>
      <c r="AH194" s="207">
        <v>5</v>
      </c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29">
        <v>45</v>
      </c>
      <c r="B195" s="230" t="s">
        <v>651</v>
      </c>
      <c r="C195" s="249" t="s">
        <v>652</v>
      </c>
      <c r="D195" s="231" t="s">
        <v>168</v>
      </c>
      <c r="E195" s="232">
        <v>31.2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4">
        <v>5.4000000000000001E-4</v>
      </c>
      <c r="O195" s="234">
        <f>ROUND(E195*N195,2)</f>
        <v>0.02</v>
      </c>
      <c r="P195" s="234">
        <v>0</v>
      </c>
      <c r="Q195" s="234">
        <f>ROUND(E195*P195,2)</f>
        <v>0</v>
      </c>
      <c r="R195" s="234" t="s">
        <v>638</v>
      </c>
      <c r="S195" s="234" t="s">
        <v>170</v>
      </c>
      <c r="T195" s="235" t="s">
        <v>170</v>
      </c>
      <c r="U195" s="216">
        <v>1.2E-2</v>
      </c>
      <c r="V195" s="216">
        <f>ROUND(E195*U195,2)</f>
        <v>0.37</v>
      </c>
      <c r="W195" s="216"/>
      <c r="X195" s="216" t="s">
        <v>163</v>
      </c>
      <c r="Y195" s="207"/>
      <c r="Z195" s="207"/>
      <c r="AA195" s="207"/>
      <c r="AB195" s="207"/>
      <c r="AC195" s="207"/>
      <c r="AD195" s="207"/>
      <c r="AE195" s="207"/>
      <c r="AF195" s="207"/>
      <c r="AG195" s="207" t="s">
        <v>171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14"/>
      <c r="B196" s="215"/>
      <c r="C196" s="253" t="s">
        <v>648</v>
      </c>
      <c r="D196" s="244"/>
      <c r="E196" s="244"/>
      <c r="F196" s="244"/>
      <c r="G196" s="244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07"/>
      <c r="Z196" s="207"/>
      <c r="AA196" s="207"/>
      <c r="AB196" s="207"/>
      <c r="AC196" s="207"/>
      <c r="AD196" s="207"/>
      <c r="AE196" s="207"/>
      <c r="AF196" s="207"/>
      <c r="AG196" s="207" t="s">
        <v>217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14"/>
      <c r="B197" s="215"/>
      <c r="C197" s="250" t="s">
        <v>653</v>
      </c>
      <c r="D197" s="217"/>
      <c r="E197" s="218">
        <v>31.2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165</v>
      </c>
      <c r="AH197" s="207">
        <v>5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29">
        <v>46</v>
      </c>
      <c r="B198" s="230" t="s">
        <v>654</v>
      </c>
      <c r="C198" s="249" t="s">
        <v>655</v>
      </c>
      <c r="D198" s="231" t="s">
        <v>168</v>
      </c>
      <c r="E198" s="232">
        <v>5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4">
        <v>9.4000000000000004E-3</v>
      </c>
      <c r="O198" s="234">
        <f>ROUND(E198*N198,2)</f>
        <v>0.05</v>
      </c>
      <c r="P198" s="234">
        <v>0</v>
      </c>
      <c r="Q198" s="234">
        <f>ROUND(E198*P198,2)</f>
        <v>0</v>
      </c>
      <c r="R198" s="234" t="s">
        <v>638</v>
      </c>
      <c r="S198" s="234" t="s">
        <v>170</v>
      </c>
      <c r="T198" s="235" t="s">
        <v>170</v>
      </c>
      <c r="U198" s="216">
        <v>0.86399999999999999</v>
      </c>
      <c r="V198" s="216">
        <f>ROUND(E198*U198,2)</f>
        <v>4.32</v>
      </c>
      <c r="W198" s="216"/>
      <c r="X198" s="216" t="s">
        <v>163</v>
      </c>
      <c r="Y198" s="207"/>
      <c r="Z198" s="207"/>
      <c r="AA198" s="207"/>
      <c r="AB198" s="207"/>
      <c r="AC198" s="207"/>
      <c r="AD198" s="207"/>
      <c r="AE198" s="207"/>
      <c r="AF198" s="207"/>
      <c r="AG198" s="207" t="s">
        <v>171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14"/>
      <c r="B199" s="215"/>
      <c r="C199" s="252" t="s">
        <v>656</v>
      </c>
      <c r="D199" s="243"/>
      <c r="E199" s="243"/>
      <c r="F199" s="243"/>
      <c r="G199" s="243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196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14"/>
      <c r="B200" s="215"/>
      <c r="C200" s="254" t="s">
        <v>657</v>
      </c>
      <c r="D200" s="245"/>
      <c r="E200" s="245"/>
      <c r="F200" s="245"/>
      <c r="G200" s="245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07"/>
      <c r="Z200" s="207"/>
      <c r="AA200" s="207"/>
      <c r="AB200" s="207"/>
      <c r="AC200" s="207"/>
      <c r="AD200" s="207"/>
      <c r="AE200" s="207"/>
      <c r="AF200" s="207"/>
      <c r="AG200" s="207" t="s">
        <v>217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14"/>
      <c r="B201" s="215"/>
      <c r="C201" s="254" t="s">
        <v>541</v>
      </c>
      <c r="D201" s="245"/>
      <c r="E201" s="245"/>
      <c r="F201" s="245"/>
      <c r="G201" s="245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07"/>
      <c r="Z201" s="207"/>
      <c r="AA201" s="207"/>
      <c r="AB201" s="207"/>
      <c r="AC201" s="207"/>
      <c r="AD201" s="207"/>
      <c r="AE201" s="207"/>
      <c r="AF201" s="207"/>
      <c r="AG201" s="207" t="s">
        <v>217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14"/>
      <c r="B202" s="215"/>
      <c r="C202" s="250" t="s">
        <v>70</v>
      </c>
      <c r="D202" s="217"/>
      <c r="E202" s="218">
        <v>5</v>
      </c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165</v>
      </c>
      <c r="AH202" s="207">
        <v>0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29">
        <v>47</v>
      </c>
      <c r="B203" s="230" t="s">
        <v>658</v>
      </c>
      <c r="C203" s="249" t="s">
        <v>659</v>
      </c>
      <c r="D203" s="231" t="s">
        <v>168</v>
      </c>
      <c r="E203" s="232">
        <v>5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4">
        <v>0</v>
      </c>
      <c r="O203" s="234">
        <f>ROUND(E203*N203,2)</f>
        <v>0</v>
      </c>
      <c r="P203" s="234">
        <v>0</v>
      </c>
      <c r="Q203" s="234">
        <f>ROUND(E203*P203,2)</f>
        <v>0</v>
      </c>
      <c r="R203" s="234" t="s">
        <v>638</v>
      </c>
      <c r="S203" s="234" t="s">
        <v>170</v>
      </c>
      <c r="T203" s="235" t="s">
        <v>170</v>
      </c>
      <c r="U203" s="216">
        <v>0.371</v>
      </c>
      <c r="V203" s="216">
        <f>ROUND(E203*U203,2)</f>
        <v>1.86</v>
      </c>
      <c r="W203" s="216"/>
      <c r="X203" s="216" t="s">
        <v>163</v>
      </c>
      <c r="Y203" s="207"/>
      <c r="Z203" s="207"/>
      <c r="AA203" s="207"/>
      <c r="AB203" s="207"/>
      <c r="AC203" s="207"/>
      <c r="AD203" s="207"/>
      <c r="AE203" s="207"/>
      <c r="AF203" s="207"/>
      <c r="AG203" s="207" t="s">
        <v>171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14"/>
      <c r="B204" s="215"/>
      <c r="C204" s="252" t="s">
        <v>656</v>
      </c>
      <c r="D204" s="243"/>
      <c r="E204" s="243"/>
      <c r="F204" s="243"/>
      <c r="G204" s="243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196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14"/>
      <c r="B205" s="215"/>
      <c r="C205" s="254" t="s">
        <v>657</v>
      </c>
      <c r="D205" s="245"/>
      <c r="E205" s="245"/>
      <c r="F205" s="245"/>
      <c r="G205" s="245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07"/>
      <c r="Z205" s="207"/>
      <c r="AA205" s="207"/>
      <c r="AB205" s="207"/>
      <c r="AC205" s="207"/>
      <c r="AD205" s="207"/>
      <c r="AE205" s="207"/>
      <c r="AF205" s="207"/>
      <c r="AG205" s="207" t="s">
        <v>217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14"/>
      <c r="B206" s="215"/>
      <c r="C206" s="254" t="s">
        <v>541</v>
      </c>
      <c r="D206" s="245"/>
      <c r="E206" s="245"/>
      <c r="F206" s="245"/>
      <c r="G206" s="245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07"/>
      <c r="Z206" s="207"/>
      <c r="AA206" s="207"/>
      <c r="AB206" s="207"/>
      <c r="AC206" s="207"/>
      <c r="AD206" s="207"/>
      <c r="AE206" s="207"/>
      <c r="AF206" s="207"/>
      <c r="AG206" s="207" t="s">
        <v>217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14"/>
      <c r="B207" s="215"/>
      <c r="C207" s="250" t="s">
        <v>660</v>
      </c>
      <c r="D207" s="217"/>
      <c r="E207" s="218">
        <v>5</v>
      </c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165</v>
      </c>
      <c r="AH207" s="207">
        <v>5</v>
      </c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29">
        <v>48</v>
      </c>
      <c r="B208" s="230" t="s">
        <v>661</v>
      </c>
      <c r="C208" s="249" t="s">
        <v>662</v>
      </c>
      <c r="D208" s="231" t="s">
        <v>546</v>
      </c>
      <c r="E208" s="232">
        <v>402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4" t="s">
        <v>523</v>
      </c>
      <c r="S208" s="234" t="s">
        <v>170</v>
      </c>
      <c r="T208" s="235" t="s">
        <v>170</v>
      </c>
      <c r="U208" s="216">
        <v>0</v>
      </c>
      <c r="V208" s="216">
        <f>ROUND(E208*U208,2)</f>
        <v>0</v>
      </c>
      <c r="W208" s="216"/>
      <c r="X208" s="216" t="s">
        <v>163</v>
      </c>
      <c r="Y208" s="207"/>
      <c r="Z208" s="207"/>
      <c r="AA208" s="207"/>
      <c r="AB208" s="207"/>
      <c r="AC208" s="207"/>
      <c r="AD208" s="207"/>
      <c r="AE208" s="207"/>
      <c r="AF208" s="207"/>
      <c r="AG208" s="207" t="s">
        <v>171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14"/>
      <c r="B209" s="215"/>
      <c r="C209" s="250" t="s">
        <v>552</v>
      </c>
      <c r="D209" s="217"/>
      <c r="E209" s="218">
        <v>217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165</v>
      </c>
      <c r="AH209" s="207">
        <v>5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50" t="s">
        <v>553</v>
      </c>
      <c r="D210" s="217"/>
      <c r="E210" s="218">
        <v>144.69999999999999</v>
      </c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165</v>
      </c>
      <c r="AH210" s="207">
        <v>5</v>
      </c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14"/>
      <c r="B211" s="215"/>
      <c r="C211" s="250" t="s">
        <v>554</v>
      </c>
      <c r="D211" s="217"/>
      <c r="E211" s="218">
        <v>24.1</v>
      </c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165</v>
      </c>
      <c r="AH211" s="207">
        <v>5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14"/>
      <c r="B212" s="215"/>
      <c r="C212" s="250" t="s">
        <v>555</v>
      </c>
      <c r="D212" s="217"/>
      <c r="E212" s="218">
        <v>16.2</v>
      </c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165</v>
      </c>
      <c r="AH212" s="207">
        <v>5</v>
      </c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29">
        <v>49</v>
      </c>
      <c r="B213" s="230" t="s">
        <v>663</v>
      </c>
      <c r="C213" s="249" t="s">
        <v>664</v>
      </c>
      <c r="D213" s="231" t="s">
        <v>182</v>
      </c>
      <c r="E213" s="232">
        <v>111.2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4">
        <v>0</v>
      </c>
      <c r="O213" s="234">
        <f>ROUND(E213*N213,2)</f>
        <v>0</v>
      </c>
      <c r="P213" s="234">
        <v>0.22</v>
      </c>
      <c r="Q213" s="234">
        <f>ROUND(E213*P213,2)</f>
        <v>24.46</v>
      </c>
      <c r="R213" s="234"/>
      <c r="S213" s="234" t="s">
        <v>161</v>
      </c>
      <c r="T213" s="235" t="s">
        <v>162</v>
      </c>
      <c r="U213" s="216">
        <v>0.14299999999999999</v>
      </c>
      <c r="V213" s="216">
        <f>ROUND(E213*U213,2)</f>
        <v>15.9</v>
      </c>
      <c r="W213" s="216"/>
      <c r="X213" s="216" t="s">
        <v>163</v>
      </c>
      <c r="Y213" s="207"/>
      <c r="Z213" s="207"/>
      <c r="AA213" s="207"/>
      <c r="AB213" s="207"/>
      <c r="AC213" s="207"/>
      <c r="AD213" s="207"/>
      <c r="AE213" s="207"/>
      <c r="AF213" s="207"/>
      <c r="AG213" s="207" t="s">
        <v>171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14"/>
      <c r="B214" s="215"/>
      <c r="C214" s="250" t="s">
        <v>665</v>
      </c>
      <c r="D214" s="217"/>
      <c r="E214" s="218">
        <v>111.2</v>
      </c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165</v>
      </c>
      <c r="AH214" s="207">
        <v>5</v>
      </c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29">
        <v>50</v>
      </c>
      <c r="B215" s="230" t="s">
        <v>666</v>
      </c>
      <c r="C215" s="249" t="s">
        <v>667</v>
      </c>
      <c r="D215" s="231" t="s">
        <v>668</v>
      </c>
      <c r="E215" s="232">
        <v>1100.7</v>
      </c>
      <c r="F215" s="233"/>
      <c r="G215" s="234">
        <f>ROUND(E215*F215,2)</f>
        <v>0</v>
      </c>
      <c r="H215" s="233"/>
      <c r="I215" s="234">
        <f>ROUND(E215*H215,2)</f>
        <v>0</v>
      </c>
      <c r="J215" s="233"/>
      <c r="K215" s="234">
        <f>ROUND(E215*J215,2)</f>
        <v>0</v>
      </c>
      <c r="L215" s="234">
        <v>21</v>
      </c>
      <c r="M215" s="234">
        <f>G215*(1+L215/100)</f>
        <v>0</v>
      </c>
      <c r="N215" s="234">
        <v>0</v>
      </c>
      <c r="O215" s="234">
        <f>ROUND(E215*N215,2)</f>
        <v>0</v>
      </c>
      <c r="P215" s="234">
        <v>0.27</v>
      </c>
      <c r="Q215" s="234">
        <f>ROUND(E215*P215,2)</f>
        <v>297.19</v>
      </c>
      <c r="R215" s="234"/>
      <c r="S215" s="234" t="s">
        <v>161</v>
      </c>
      <c r="T215" s="235" t="s">
        <v>162</v>
      </c>
      <c r="U215" s="216">
        <v>0.123</v>
      </c>
      <c r="V215" s="216">
        <f>ROUND(E215*U215,2)</f>
        <v>135.38999999999999</v>
      </c>
      <c r="W215" s="216"/>
      <c r="X215" s="216" t="s">
        <v>163</v>
      </c>
      <c r="Y215" s="207"/>
      <c r="Z215" s="207"/>
      <c r="AA215" s="207"/>
      <c r="AB215" s="207"/>
      <c r="AC215" s="207"/>
      <c r="AD215" s="207"/>
      <c r="AE215" s="207"/>
      <c r="AF215" s="207"/>
      <c r="AG215" s="207" t="s">
        <v>171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14"/>
      <c r="B216" s="215"/>
      <c r="C216" s="253" t="s">
        <v>233</v>
      </c>
      <c r="D216" s="244"/>
      <c r="E216" s="244"/>
      <c r="F216" s="244"/>
      <c r="G216" s="244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07"/>
      <c r="Z216" s="207"/>
      <c r="AA216" s="207"/>
      <c r="AB216" s="207"/>
      <c r="AC216" s="207"/>
      <c r="AD216" s="207"/>
      <c r="AE216" s="207"/>
      <c r="AF216" s="207"/>
      <c r="AG216" s="207" t="s">
        <v>217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14"/>
      <c r="B217" s="215"/>
      <c r="C217" s="250" t="s">
        <v>669</v>
      </c>
      <c r="D217" s="217"/>
      <c r="E217" s="218">
        <v>76.2</v>
      </c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165</v>
      </c>
      <c r="AH217" s="207">
        <v>5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14"/>
      <c r="B218" s="215"/>
      <c r="C218" s="250" t="s">
        <v>670</v>
      </c>
      <c r="D218" s="217"/>
      <c r="E218" s="218">
        <v>1024.5</v>
      </c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165</v>
      </c>
      <c r="AH218" s="207">
        <v>5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29">
        <v>51</v>
      </c>
      <c r="B219" s="230" t="s">
        <v>671</v>
      </c>
      <c r="C219" s="249" t="s">
        <v>672</v>
      </c>
      <c r="D219" s="231" t="s">
        <v>182</v>
      </c>
      <c r="E219" s="232">
        <v>233.7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4">
        <v>2.478E-2</v>
      </c>
      <c r="O219" s="234">
        <f>ROUND(E219*N219,2)</f>
        <v>5.79</v>
      </c>
      <c r="P219" s="234">
        <v>0</v>
      </c>
      <c r="Q219" s="234">
        <f>ROUND(E219*P219,2)</f>
        <v>0</v>
      </c>
      <c r="R219" s="234"/>
      <c r="S219" s="234" t="s">
        <v>161</v>
      </c>
      <c r="T219" s="235" t="s">
        <v>162</v>
      </c>
      <c r="U219" s="216">
        <v>0.54700000000000004</v>
      </c>
      <c r="V219" s="216">
        <f>ROUND(E219*U219,2)</f>
        <v>127.83</v>
      </c>
      <c r="W219" s="216"/>
      <c r="X219" s="216" t="s">
        <v>163</v>
      </c>
      <c r="Y219" s="207"/>
      <c r="Z219" s="207"/>
      <c r="AA219" s="207"/>
      <c r="AB219" s="207"/>
      <c r="AC219" s="207"/>
      <c r="AD219" s="207"/>
      <c r="AE219" s="207"/>
      <c r="AF219" s="207"/>
      <c r="AG219" s="207" t="s">
        <v>171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14"/>
      <c r="B220" s="215"/>
      <c r="C220" s="253" t="s">
        <v>233</v>
      </c>
      <c r="D220" s="244"/>
      <c r="E220" s="244"/>
      <c r="F220" s="244"/>
      <c r="G220" s="244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07"/>
      <c r="Z220" s="207"/>
      <c r="AA220" s="207"/>
      <c r="AB220" s="207"/>
      <c r="AC220" s="207"/>
      <c r="AD220" s="207"/>
      <c r="AE220" s="207"/>
      <c r="AF220" s="207"/>
      <c r="AG220" s="207" t="s">
        <v>217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ht="22.5" outlineLevel="1" x14ac:dyDescent="0.2">
      <c r="A221" s="214"/>
      <c r="B221" s="215"/>
      <c r="C221" s="250" t="s">
        <v>673</v>
      </c>
      <c r="D221" s="217"/>
      <c r="E221" s="218">
        <v>77.3</v>
      </c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165</v>
      </c>
      <c r="AH221" s="207">
        <v>0</v>
      </c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ht="22.5" outlineLevel="1" x14ac:dyDescent="0.2">
      <c r="A222" s="214"/>
      <c r="B222" s="215"/>
      <c r="C222" s="250" t="s">
        <v>674</v>
      </c>
      <c r="D222" s="217"/>
      <c r="E222" s="218">
        <v>156.4</v>
      </c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165</v>
      </c>
      <c r="AH222" s="207">
        <v>0</v>
      </c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">
      <c r="A223" s="229">
        <v>52</v>
      </c>
      <c r="B223" s="230" t="s">
        <v>675</v>
      </c>
      <c r="C223" s="249" t="s">
        <v>676</v>
      </c>
      <c r="D223" s="231" t="s">
        <v>677</v>
      </c>
      <c r="E223" s="232">
        <v>25</v>
      </c>
      <c r="F223" s="233"/>
      <c r="G223" s="234">
        <f>ROUND(E223*F223,2)</f>
        <v>0</v>
      </c>
      <c r="H223" s="233"/>
      <c r="I223" s="234">
        <f>ROUND(E223*H223,2)</f>
        <v>0</v>
      </c>
      <c r="J223" s="233"/>
      <c r="K223" s="234">
        <f>ROUND(E223*J223,2)</f>
        <v>0</v>
      </c>
      <c r="L223" s="234">
        <v>21</v>
      </c>
      <c r="M223" s="234">
        <f>G223*(1+L223/100)</f>
        <v>0</v>
      </c>
      <c r="N223" s="234">
        <v>1E-3</v>
      </c>
      <c r="O223" s="234">
        <f>ROUND(E223*N223,2)</f>
        <v>0.03</v>
      </c>
      <c r="P223" s="234">
        <v>0</v>
      </c>
      <c r="Q223" s="234">
        <f>ROUND(E223*P223,2)</f>
        <v>0</v>
      </c>
      <c r="R223" s="234" t="s">
        <v>251</v>
      </c>
      <c r="S223" s="234" t="s">
        <v>170</v>
      </c>
      <c r="T223" s="235" t="s">
        <v>170</v>
      </c>
      <c r="U223" s="216">
        <v>0</v>
      </c>
      <c r="V223" s="216">
        <f>ROUND(E223*U223,2)</f>
        <v>0</v>
      </c>
      <c r="W223" s="216"/>
      <c r="X223" s="216" t="s">
        <v>252</v>
      </c>
      <c r="Y223" s="207"/>
      <c r="Z223" s="207"/>
      <c r="AA223" s="207"/>
      <c r="AB223" s="207"/>
      <c r="AC223" s="207"/>
      <c r="AD223" s="207"/>
      <c r="AE223" s="207"/>
      <c r="AF223" s="207"/>
      <c r="AG223" s="207" t="s">
        <v>253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14"/>
      <c r="B224" s="215"/>
      <c r="C224" s="250" t="s">
        <v>678</v>
      </c>
      <c r="D224" s="217"/>
      <c r="E224" s="218">
        <v>25</v>
      </c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165</v>
      </c>
      <c r="AH224" s="207">
        <v>0</v>
      </c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29">
        <v>53</v>
      </c>
      <c r="B225" s="230" t="s">
        <v>679</v>
      </c>
      <c r="C225" s="249" t="s">
        <v>680</v>
      </c>
      <c r="D225" s="231" t="s">
        <v>191</v>
      </c>
      <c r="E225" s="232">
        <v>404.2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4">
        <v>1</v>
      </c>
      <c r="O225" s="234">
        <f>ROUND(E225*N225,2)</f>
        <v>404.2</v>
      </c>
      <c r="P225" s="234">
        <v>0</v>
      </c>
      <c r="Q225" s="234">
        <f>ROUND(E225*P225,2)</f>
        <v>0</v>
      </c>
      <c r="R225" s="234"/>
      <c r="S225" s="234" t="s">
        <v>161</v>
      </c>
      <c r="T225" s="235" t="s">
        <v>162</v>
      </c>
      <c r="U225" s="216">
        <v>0</v>
      </c>
      <c r="V225" s="216">
        <f>ROUND(E225*U225,2)</f>
        <v>0</v>
      </c>
      <c r="W225" s="216"/>
      <c r="X225" s="216" t="s">
        <v>252</v>
      </c>
      <c r="Y225" s="207"/>
      <c r="Z225" s="207"/>
      <c r="AA225" s="207"/>
      <c r="AB225" s="207"/>
      <c r="AC225" s="207"/>
      <c r="AD225" s="207"/>
      <c r="AE225" s="207"/>
      <c r="AF225" s="207"/>
      <c r="AG225" s="207" t="s">
        <v>253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14"/>
      <c r="B226" s="215"/>
      <c r="C226" s="253" t="s">
        <v>541</v>
      </c>
      <c r="D226" s="244"/>
      <c r="E226" s="244"/>
      <c r="F226" s="244"/>
      <c r="G226" s="244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07"/>
      <c r="Z226" s="207"/>
      <c r="AA226" s="207"/>
      <c r="AB226" s="207"/>
      <c r="AC226" s="207"/>
      <c r="AD226" s="207"/>
      <c r="AE226" s="207"/>
      <c r="AF226" s="207"/>
      <c r="AG226" s="207" t="s">
        <v>217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50" t="s">
        <v>681</v>
      </c>
      <c r="D227" s="217"/>
      <c r="E227" s="218">
        <v>404.2</v>
      </c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165</v>
      </c>
      <c r="AH227" s="207">
        <v>5</v>
      </c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29">
        <v>54</v>
      </c>
      <c r="B228" s="230" t="s">
        <v>682</v>
      </c>
      <c r="C228" s="249" t="s">
        <v>683</v>
      </c>
      <c r="D228" s="231" t="s">
        <v>684</v>
      </c>
      <c r="E228" s="232">
        <v>296.48243000000002</v>
      </c>
      <c r="F228" s="233"/>
      <c r="G228" s="234">
        <f>ROUND(E228*F228,2)</f>
        <v>0</v>
      </c>
      <c r="H228" s="233"/>
      <c r="I228" s="234">
        <f>ROUND(E228*H228,2)</f>
        <v>0</v>
      </c>
      <c r="J228" s="233"/>
      <c r="K228" s="234">
        <f>ROUND(E228*J228,2)</f>
        <v>0</v>
      </c>
      <c r="L228" s="234">
        <v>21</v>
      </c>
      <c r="M228" s="234">
        <f>G228*(1+L228/100)</f>
        <v>0</v>
      </c>
      <c r="N228" s="234">
        <v>0</v>
      </c>
      <c r="O228" s="234">
        <f>ROUND(E228*N228,2)</f>
        <v>0</v>
      </c>
      <c r="P228" s="234">
        <v>0</v>
      </c>
      <c r="Q228" s="234">
        <f>ROUND(E228*P228,2)</f>
        <v>0</v>
      </c>
      <c r="R228" s="234"/>
      <c r="S228" s="234" t="s">
        <v>161</v>
      </c>
      <c r="T228" s="235" t="s">
        <v>162</v>
      </c>
      <c r="U228" s="216">
        <v>0</v>
      </c>
      <c r="V228" s="216">
        <f>ROUND(E228*U228,2)</f>
        <v>0</v>
      </c>
      <c r="W228" s="216"/>
      <c r="X228" s="216" t="s">
        <v>252</v>
      </c>
      <c r="Y228" s="207"/>
      <c r="Z228" s="207"/>
      <c r="AA228" s="207"/>
      <c r="AB228" s="207"/>
      <c r="AC228" s="207"/>
      <c r="AD228" s="207"/>
      <c r="AE228" s="207"/>
      <c r="AF228" s="207"/>
      <c r="AG228" s="207" t="s">
        <v>253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14"/>
      <c r="B229" s="215"/>
      <c r="C229" s="253" t="s">
        <v>541</v>
      </c>
      <c r="D229" s="244"/>
      <c r="E229" s="244"/>
      <c r="F229" s="244"/>
      <c r="G229" s="244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07"/>
      <c r="Z229" s="207"/>
      <c r="AA229" s="207"/>
      <c r="AB229" s="207"/>
      <c r="AC229" s="207"/>
      <c r="AD229" s="207"/>
      <c r="AE229" s="207"/>
      <c r="AF229" s="207"/>
      <c r="AG229" s="207" t="s">
        <v>217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14"/>
      <c r="B230" s="215"/>
      <c r="C230" s="250" t="s">
        <v>685</v>
      </c>
      <c r="D230" s="217"/>
      <c r="E230" s="218">
        <v>71.8</v>
      </c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165</v>
      </c>
      <c r="AH230" s="207">
        <v>5</v>
      </c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14"/>
      <c r="B231" s="215"/>
      <c r="C231" s="250" t="s">
        <v>686</v>
      </c>
      <c r="D231" s="217"/>
      <c r="E231" s="218">
        <v>42.8</v>
      </c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165</v>
      </c>
      <c r="AH231" s="207">
        <v>5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">
      <c r="A232" s="214"/>
      <c r="B232" s="215"/>
      <c r="C232" s="250" t="s">
        <v>687</v>
      </c>
      <c r="D232" s="217"/>
      <c r="E232" s="218">
        <v>13.402430000000001</v>
      </c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165</v>
      </c>
      <c r="AH232" s="207">
        <v>5</v>
      </c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14"/>
      <c r="B233" s="215"/>
      <c r="C233" s="250" t="s">
        <v>688</v>
      </c>
      <c r="D233" s="217"/>
      <c r="E233" s="218">
        <v>22.68</v>
      </c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165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">
      <c r="A234" s="214"/>
      <c r="B234" s="215"/>
      <c r="C234" s="250" t="s">
        <v>689</v>
      </c>
      <c r="D234" s="217"/>
      <c r="E234" s="218">
        <v>114</v>
      </c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165</v>
      </c>
      <c r="AH234" s="207">
        <v>0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">
      <c r="A235" s="214"/>
      <c r="B235" s="215"/>
      <c r="C235" s="250" t="s">
        <v>690</v>
      </c>
      <c r="D235" s="217"/>
      <c r="E235" s="218">
        <v>31.8</v>
      </c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165</v>
      </c>
      <c r="AH235" s="207">
        <v>0</v>
      </c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x14ac:dyDescent="0.2">
      <c r="A236" s="223" t="s">
        <v>156</v>
      </c>
      <c r="B236" s="224" t="s">
        <v>64</v>
      </c>
      <c r="C236" s="248" t="s">
        <v>65</v>
      </c>
      <c r="D236" s="225"/>
      <c r="E236" s="226"/>
      <c r="F236" s="227"/>
      <c r="G236" s="227">
        <f>SUMIF(AG237:AG330,"&lt;&gt;NOR",G237:G330)</f>
        <v>0</v>
      </c>
      <c r="H236" s="227"/>
      <c r="I236" s="227">
        <f>SUM(I237:I330)</f>
        <v>0</v>
      </c>
      <c r="J236" s="227"/>
      <c r="K236" s="227">
        <f>SUM(K237:K330)</f>
        <v>0</v>
      </c>
      <c r="L236" s="227"/>
      <c r="M236" s="227">
        <f>SUM(M237:M330)</f>
        <v>0</v>
      </c>
      <c r="N236" s="227"/>
      <c r="O236" s="227">
        <f>SUM(O237:O330)</f>
        <v>0</v>
      </c>
      <c r="P236" s="227"/>
      <c r="Q236" s="227">
        <f>SUM(Q237:Q330)</f>
        <v>1.9</v>
      </c>
      <c r="R236" s="227"/>
      <c r="S236" s="227"/>
      <c r="T236" s="228"/>
      <c r="U236" s="222"/>
      <c r="V236" s="222">
        <f>SUM(V237:V330)</f>
        <v>13.86</v>
      </c>
      <c r="W236" s="222"/>
      <c r="X236" s="222"/>
      <c r="AG236" t="s">
        <v>157</v>
      </c>
    </row>
    <row r="237" spans="1:60" outlineLevel="1" x14ac:dyDescent="0.2">
      <c r="A237" s="229">
        <v>55</v>
      </c>
      <c r="B237" s="230" t="s">
        <v>691</v>
      </c>
      <c r="C237" s="249" t="s">
        <v>692</v>
      </c>
      <c r="D237" s="231" t="s">
        <v>175</v>
      </c>
      <c r="E237" s="232">
        <v>2</v>
      </c>
      <c r="F237" s="233"/>
      <c r="G237" s="234">
        <f>ROUND(E237*F237,2)</f>
        <v>0</v>
      </c>
      <c r="H237" s="233"/>
      <c r="I237" s="234">
        <f>ROUND(E237*H237,2)</f>
        <v>0</v>
      </c>
      <c r="J237" s="233"/>
      <c r="K237" s="234">
        <f>ROUND(E237*J237,2)</f>
        <v>0</v>
      </c>
      <c r="L237" s="234">
        <v>21</v>
      </c>
      <c r="M237" s="234">
        <f>G237*(1+L237/100)</f>
        <v>0</v>
      </c>
      <c r="N237" s="234">
        <v>0</v>
      </c>
      <c r="O237" s="234">
        <f>ROUND(E237*N237,2)</f>
        <v>0</v>
      </c>
      <c r="P237" s="234">
        <v>0</v>
      </c>
      <c r="Q237" s="234">
        <f>ROUND(E237*P237,2)</f>
        <v>0</v>
      </c>
      <c r="R237" s="234"/>
      <c r="S237" s="234" t="s">
        <v>161</v>
      </c>
      <c r="T237" s="235" t="s">
        <v>162</v>
      </c>
      <c r="U237" s="216">
        <v>0</v>
      </c>
      <c r="V237" s="216">
        <f>ROUND(E237*U237,2)</f>
        <v>0</v>
      </c>
      <c r="W237" s="216"/>
      <c r="X237" s="216" t="s">
        <v>163</v>
      </c>
      <c r="Y237" s="207"/>
      <c r="Z237" s="207"/>
      <c r="AA237" s="207"/>
      <c r="AB237" s="207"/>
      <c r="AC237" s="207"/>
      <c r="AD237" s="207"/>
      <c r="AE237" s="207"/>
      <c r="AF237" s="207"/>
      <c r="AG237" s="207" t="s">
        <v>171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">
      <c r="A238" s="214"/>
      <c r="B238" s="215"/>
      <c r="C238" s="253" t="s">
        <v>693</v>
      </c>
      <c r="D238" s="244"/>
      <c r="E238" s="244"/>
      <c r="F238" s="244"/>
      <c r="G238" s="244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07"/>
      <c r="Z238" s="207"/>
      <c r="AA238" s="207"/>
      <c r="AB238" s="207"/>
      <c r="AC238" s="207"/>
      <c r="AD238" s="207"/>
      <c r="AE238" s="207"/>
      <c r="AF238" s="207"/>
      <c r="AG238" s="207" t="s">
        <v>217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50" t="s">
        <v>66</v>
      </c>
      <c r="D239" s="217"/>
      <c r="E239" s="218">
        <v>2</v>
      </c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165</v>
      </c>
      <c r="AH239" s="207">
        <v>0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">
      <c r="A240" s="229">
        <v>56</v>
      </c>
      <c r="B240" s="230" t="s">
        <v>694</v>
      </c>
      <c r="C240" s="249" t="s">
        <v>695</v>
      </c>
      <c r="D240" s="231" t="s">
        <v>175</v>
      </c>
      <c r="E240" s="232">
        <v>1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4">
        <v>0</v>
      </c>
      <c r="O240" s="234">
        <f>ROUND(E240*N240,2)</f>
        <v>0</v>
      </c>
      <c r="P240" s="234">
        <v>0</v>
      </c>
      <c r="Q240" s="234">
        <f>ROUND(E240*P240,2)</f>
        <v>0</v>
      </c>
      <c r="R240" s="234"/>
      <c r="S240" s="234" t="s">
        <v>161</v>
      </c>
      <c r="T240" s="235" t="s">
        <v>162</v>
      </c>
      <c r="U240" s="216">
        <v>0</v>
      </c>
      <c r="V240" s="216">
        <f>ROUND(E240*U240,2)</f>
        <v>0</v>
      </c>
      <c r="W240" s="216"/>
      <c r="X240" s="216" t="s">
        <v>163</v>
      </c>
      <c r="Y240" s="207"/>
      <c r="Z240" s="207"/>
      <c r="AA240" s="207"/>
      <c r="AB240" s="207"/>
      <c r="AC240" s="207"/>
      <c r="AD240" s="207"/>
      <c r="AE240" s="207"/>
      <c r="AF240" s="207"/>
      <c r="AG240" s="207" t="s">
        <v>171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ht="33.75" outlineLevel="1" x14ac:dyDescent="0.2">
      <c r="A241" s="214"/>
      <c r="B241" s="215"/>
      <c r="C241" s="253" t="s">
        <v>696</v>
      </c>
      <c r="D241" s="244"/>
      <c r="E241" s="244"/>
      <c r="F241" s="244"/>
      <c r="G241" s="244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07"/>
      <c r="Z241" s="207"/>
      <c r="AA241" s="207"/>
      <c r="AB241" s="207"/>
      <c r="AC241" s="207"/>
      <c r="AD241" s="207"/>
      <c r="AE241" s="207"/>
      <c r="AF241" s="207"/>
      <c r="AG241" s="207" t="s">
        <v>217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46" t="str">
        <f>C241</f>
        <v>Stávající veřejné osvětlení bude demontováno včetně základové konstrukce. Aby mohlo být VO po provedení horkovodního potrubí vráceno na původní místo, potrubí horkovodu bude opatřeno betonovým U prefabrikátem. Nad tímto prefabrikátem bude proveden základ pro stožár VO.</v>
      </c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">
      <c r="A242" s="214"/>
      <c r="B242" s="215"/>
      <c r="C242" s="254" t="s">
        <v>697</v>
      </c>
      <c r="D242" s="245"/>
      <c r="E242" s="245"/>
      <c r="F242" s="245"/>
      <c r="G242" s="245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07"/>
      <c r="Z242" s="207"/>
      <c r="AA242" s="207"/>
      <c r="AB242" s="207"/>
      <c r="AC242" s="207"/>
      <c r="AD242" s="207"/>
      <c r="AE242" s="207"/>
      <c r="AF242" s="207"/>
      <c r="AG242" s="207" t="s">
        <v>217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50" t="s">
        <v>62</v>
      </c>
      <c r="D243" s="217"/>
      <c r="E243" s="218">
        <v>1</v>
      </c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165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">
      <c r="A244" s="229">
        <v>57</v>
      </c>
      <c r="B244" s="230" t="s">
        <v>698</v>
      </c>
      <c r="C244" s="249" t="s">
        <v>699</v>
      </c>
      <c r="D244" s="231" t="s">
        <v>232</v>
      </c>
      <c r="E244" s="232">
        <v>1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4">
        <v>0</v>
      </c>
      <c r="O244" s="234">
        <f>ROUND(E244*N244,2)</f>
        <v>0</v>
      </c>
      <c r="P244" s="234">
        <v>0</v>
      </c>
      <c r="Q244" s="234">
        <f>ROUND(E244*P244,2)</f>
        <v>0</v>
      </c>
      <c r="R244" s="234"/>
      <c r="S244" s="234" t="s">
        <v>161</v>
      </c>
      <c r="T244" s="235" t="s">
        <v>162</v>
      </c>
      <c r="U244" s="216">
        <v>0</v>
      </c>
      <c r="V244" s="216">
        <f>ROUND(E244*U244,2)</f>
        <v>0</v>
      </c>
      <c r="W244" s="216"/>
      <c r="X244" s="216" t="s">
        <v>163</v>
      </c>
      <c r="Y244" s="207"/>
      <c r="Z244" s="207"/>
      <c r="AA244" s="207"/>
      <c r="AB244" s="207"/>
      <c r="AC244" s="207"/>
      <c r="AD244" s="207"/>
      <c r="AE244" s="207"/>
      <c r="AF244" s="207"/>
      <c r="AG244" s="207" t="s">
        <v>171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14"/>
      <c r="B245" s="215"/>
      <c r="C245" s="253" t="s">
        <v>700</v>
      </c>
      <c r="D245" s="244"/>
      <c r="E245" s="244"/>
      <c r="F245" s="244"/>
      <c r="G245" s="244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07"/>
      <c r="Z245" s="207"/>
      <c r="AA245" s="207"/>
      <c r="AB245" s="207"/>
      <c r="AC245" s="207"/>
      <c r="AD245" s="207"/>
      <c r="AE245" s="207"/>
      <c r="AF245" s="207"/>
      <c r="AG245" s="207" t="s">
        <v>217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14"/>
      <c r="B246" s="215"/>
      <c r="C246" s="250" t="s">
        <v>62</v>
      </c>
      <c r="D246" s="217"/>
      <c r="E246" s="218">
        <v>1</v>
      </c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165</v>
      </c>
      <c r="AH246" s="207">
        <v>0</v>
      </c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29">
        <v>58</v>
      </c>
      <c r="B247" s="230" t="s">
        <v>701</v>
      </c>
      <c r="C247" s="249" t="s">
        <v>702</v>
      </c>
      <c r="D247" s="231" t="s">
        <v>232</v>
      </c>
      <c r="E247" s="232">
        <v>1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4">
        <v>0</v>
      </c>
      <c r="O247" s="234">
        <f>ROUND(E247*N247,2)</f>
        <v>0</v>
      </c>
      <c r="P247" s="234">
        <v>0</v>
      </c>
      <c r="Q247" s="234">
        <f>ROUND(E247*P247,2)</f>
        <v>0</v>
      </c>
      <c r="R247" s="234"/>
      <c r="S247" s="234" t="s">
        <v>161</v>
      </c>
      <c r="T247" s="235" t="s">
        <v>162</v>
      </c>
      <c r="U247" s="216">
        <v>0</v>
      </c>
      <c r="V247" s="216">
        <f>ROUND(E247*U247,2)</f>
        <v>0</v>
      </c>
      <c r="W247" s="216"/>
      <c r="X247" s="216" t="s">
        <v>163</v>
      </c>
      <c r="Y247" s="207"/>
      <c r="Z247" s="207"/>
      <c r="AA247" s="207"/>
      <c r="AB247" s="207"/>
      <c r="AC247" s="207"/>
      <c r="AD247" s="207"/>
      <c r="AE247" s="207"/>
      <c r="AF247" s="207"/>
      <c r="AG247" s="207" t="s">
        <v>171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">
      <c r="A248" s="214"/>
      <c r="B248" s="215"/>
      <c r="C248" s="253" t="s">
        <v>703</v>
      </c>
      <c r="D248" s="244"/>
      <c r="E248" s="244"/>
      <c r="F248" s="244"/>
      <c r="G248" s="244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07"/>
      <c r="Z248" s="207"/>
      <c r="AA248" s="207"/>
      <c r="AB248" s="207"/>
      <c r="AC248" s="207"/>
      <c r="AD248" s="207"/>
      <c r="AE248" s="207"/>
      <c r="AF248" s="207"/>
      <c r="AG248" s="207" t="s">
        <v>217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14"/>
      <c r="B249" s="215"/>
      <c r="C249" s="250" t="s">
        <v>62</v>
      </c>
      <c r="D249" s="217"/>
      <c r="E249" s="218">
        <v>1</v>
      </c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165</v>
      </c>
      <c r="AH249" s="207">
        <v>0</v>
      </c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">
      <c r="A250" s="229">
        <v>59</v>
      </c>
      <c r="B250" s="230" t="s">
        <v>704</v>
      </c>
      <c r="C250" s="249" t="s">
        <v>705</v>
      </c>
      <c r="D250" s="231" t="s">
        <v>232</v>
      </c>
      <c r="E250" s="232">
        <v>1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4">
        <v>0</v>
      </c>
      <c r="O250" s="234">
        <f>ROUND(E250*N250,2)</f>
        <v>0</v>
      </c>
      <c r="P250" s="234">
        <v>0.1</v>
      </c>
      <c r="Q250" s="234">
        <f>ROUND(E250*P250,2)</f>
        <v>0.1</v>
      </c>
      <c r="R250" s="234"/>
      <c r="S250" s="234" t="s">
        <v>161</v>
      </c>
      <c r="T250" s="235" t="s">
        <v>162</v>
      </c>
      <c r="U250" s="216">
        <v>0</v>
      </c>
      <c r="V250" s="216">
        <f>ROUND(E250*U250,2)</f>
        <v>0</v>
      </c>
      <c r="W250" s="216"/>
      <c r="X250" s="216" t="s">
        <v>163</v>
      </c>
      <c r="Y250" s="207"/>
      <c r="Z250" s="207"/>
      <c r="AA250" s="207"/>
      <c r="AB250" s="207"/>
      <c r="AC250" s="207"/>
      <c r="AD250" s="207"/>
      <c r="AE250" s="207"/>
      <c r="AF250" s="207"/>
      <c r="AG250" s="207" t="s">
        <v>171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14"/>
      <c r="B251" s="215"/>
      <c r="C251" s="253" t="s">
        <v>703</v>
      </c>
      <c r="D251" s="244"/>
      <c r="E251" s="244"/>
      <c r="F251" s="244"/>
      <c r="G251" s="244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07"/>
      <c r="Z251" s="207"/>
      <c r="AA251" s="207"/>
      <c r="AB251" s="207"/>
      <c r="AC251" s="207"/>
      <c r="AD251" s="207"/>
      <c r="AE251" s="207"/>
      <c r="AF251" s="207"/>
      <c r="AG251" s="207" t="s">
        <v>217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">
      <c r="A252" s="214"/>
      <c r="B252" s="215"/>
      <c r="C252" s="250" t="s">
        <v>62</v>
      </c>
      <c r="D252" s="217"/>
      <c r="E252" s="218">
        <v>1</v>
      </c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165</v>
      </c>
      <c r="AH252" s="207">
        <v>0</v>
      </c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29">
        <v>60</v>
      </c>
      <c r="B253" s="230" t="s">
        <v>706</v>
      </c>
      <c r="C253" s="249" t="s">
        <v>707</v>
      </c>
      <c r="D253" s="231" t="s">
        <v>232</v>
      </c>
      <c r="E253" s="232">
        <v>1</v>
      </c>
      <c r="F253" s="233"/>
      <c r="G253" s="234">
        <f>ROUND(E253*F253,2)</f>
        <v>0</v>
      </c>
      <c r="H253" s="233"/>
      <c r="I253" s="234">
        <f>ROUND(E253*H253,2)</f>
        <v>0</v>
      </c>
      <c r="J253" s="233"/>
      <c r="K253" s="234">
        <f>ROUND(E253*J253,2)</f>
        <v>0</v>
      </c>
      <c r="L253" s="234">
        <v>21</v>
      </c>
      <c r="M253" s="234">
        <f>G253*(1+L253/100)</f>
        <v>0</v>
      </c>
      <c r="N253" s="234">
        <v>0</v>
      </c>
      <c r="O253" s="234">
        <f>ROUND(E253*N253,2)</f>
        <v>0</v>
      </c>
      <c r="P253" s="234">
        <v>0</v>
      </c>
      <c r="Q253" s="234">
        <f>ROUND(E253*P253,2)</f>
        <v>0</v>
      </c>
      <c r="R253" s="234"/>
      <c r="S253" s="234" t="s">
        <v>161</v>
      </c>
      <c r="T253" s="235" t="s">
        <v>162</v>
      </c>
      <c r="U253" s="216">
        <v>0</v>
      </c>
      <c r="V253" s="216">
        <f>ROUND(E253*U253,2)</f>
        <v>0</v>
      </c>
      <c r="W253" s="216"/>
      <c r="X253" s="216" t="s">
        <v>163</v>
      </c>
      <c r="Y253" s="207"/>
      <c r="Z253" s="207"/>
      <c r="AA253" s="207"/>
      <c r="AB253" s="207"/>
      <c r="AC253" s="207"/>
      <c r="AD253" s="207"/>
      <c r="AE253" s="207"/>
      <c r="AF253" s="207"/>
      <c r="AG253" s="207" t="s">
        <v>171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14"/>
      <c r="B254" s="215"/>
      <c r="C254" s="253" t="s">
        <v>703</v>
      </c>
      <c r="D254" s="244"/>
      <c r="E254" s="244"/>
      <c r="F254" s="244"/>
      <c r="G254" s="244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07"/>
      <c r="Z254" s="207"/>
      <c r="AA254" s="207"/>
      <c r="AB254" s="207"/>
      <c r="AC254" s="207"/>
      <c r="AD254" s="207"/>
      <c r="AE254" s="207"/>
      <c r="AF254" s="207"/>
      <c r="AG254" s="207" t="s">
        <v>217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14"/>
      <c r="B255" s="215"/>
      <c r="C255" s="250" t="s">
        <v>62</v>
      </c>
      <c r="D255" s="217"/>
      <c r="E255" s="218">
        <v>1</v>
      </c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165</v>
      </c>
      <c r="AH255" s="207">
        <v>0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29">
        <v>61</v>
      </c>
      <c r="B256" s="230" t="s">
        <v>708</v>
      </c>
      <c r="C256" s="249" t="s">
        <v>709</v>
      </c>
      <c r="D256" s="231" t="s">
        <v>175</v>
      </c>
      <c r="E256" s="232">
        <v>2</v>
      </c>
      <c r="F256" s="233"/>
      <c r="G256" s="234">
        <f>ROUND(E256*F256,2)</f>
        <v>0</v>
      </c>
      <c r="H256" s="233"/>
      <c r="I256" s="234">
        <f>ROUND(E256*H256,2)</f>
        <v>0</v>
      </c>
      <c r="J256" s="233"/>
      <c r="K256" s="234">
        <f>ROUND(E256*J256,2)</f>
        <v>0</v>
      </c>
      <c r="L256" s="234">
        <v>21</v>
      </c>
      <c r="M256" s="234">
        <f>G256*(1+L256/100)</f>
        <v>0</v>
      </c>
      <c r="N256" s="234">
        <v>0</v>
      </c>
      <c r="O256" s="234">
        <f>ROUND(E256*N256,2)</f>
        <v>0</v>
      </c>
      <c r="P256" s="234">
        <v>0</v>
      </c>
      <c r="Q256" s="234">
        <f>ROUND(E256*P256,2)</f>
        <v>0</v>
      </c>
      <c r="R256" s="234"/>
      <c r="S256" s="234" t="s">
        <v>161</v>
      </c>
      <c r="T256" s="235" t="s">
        <v>162</v>
      </c>
      <c r="U256" s="216">
        <v>0</v>
      </c>
      <c r="V256" s="216">
        <f>ROUND(E256*U256,2)</f>
        <v>0</v>
      </c>
      <c r="W256" s="216"/>
      <c r="X256" s="216" t="s">
        <v>163</v>
      </c>
      <c r="Y256" s="207"/>
      <c r="Z256" s="207"/>
      <c r="AA256" s="207"/>
      <c r="AB256" s="207"/>
      <c r="AC256" s="207"/>
      <c r="AD256" s="207"/>
      <c r="AE256" s="207"/>
      <c r="AF256" s="207"/>
      <c r="AG256" s="207" t="s">
        <v>164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">
      <c r="A257" s="214"/>
      <c r="B257" s="215"/>
      <c r="C257" s="253" t="s">
        <v>710</v>
      </c>
      <c r="D257" s="244"/>
      <c r="E257" s="244"/>
      <c r="F257" s="244"/>
      <c r="G257" s="244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07"/>
      <c r="Z257" s="207"/>
      <c r="AA257" s="207"/>
      <c r="AB257" s="207"/>
      <c r="AC257" s="207"/>
      <c r="AD257" s="207"/>
      <c r="AE257" s="207"/>
      <c r="AF257" s="207"/>
      <c r="AG257" s="207" t="s">
        <v>217</v>
      </c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14"/>
      <c r="B258" s="215"/>
      <c r="C258" s="254" t="s">
        <v>233</v>
      </c>
      <c r="D258" s="245"/>
      <c r="E258" s="245"/>
      <c r="F258" s="245"/>
      <c r="G258" s="245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07"/>
      <c r="Z258" s="207"/>
      <c r="AA258" s="207"/>
      <c r="AB258" s="207"/>
      <c r="AC258" s="207"/>
      <c r="AD258" s="207"/>
      <c r="AE258" s="207"/>
      <c r="AF258" s="207"/>
      <c r="AG258" s="207" t="s">
        <v>217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14"/>
      <c r="B259" s="215"/>
      <c r="C259" s="250" t="s">
        <v>66</v>
      </c>
      <c r="D259" s="217"/>
      <c r="E259" s="218">
        <v>2</v>
      </c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165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29">
        <v>62</v>
      </c>
      <c r="B260" s="230" t="s">
        <v>711</v>
      </c>
      <c r="C260" s="249" t="s">
        <v>712</v>
      </c>
      <c r="D260" s="231" t="s">
        <v>232</v>
      </c>
      <c r="E260" s="232">
        <v>1</v>
      </c>
      <c r="F260" s="233"/>
      <c r="G260" s="234">
        <f>ROUND(E260*F260,2)</f>
        <v>0</v>
      </c>
      <c r="H260" s="233"/>
      <c r="I260" s="234">
        <f>ROUND(E260*H260,2)</f>
        <v>0</v>
      </c>
      <c r="J260" s="233"/>
      <c r="K260" s="234">
        <f>ROUND(E260*J260,2)</f>
        <v>0</v>
      </c>
      <c r="L260" s="234">
        <v>21</v>
      </c>
      <c r="M260" s="234">
        <f>G260*(1+L260/100)</f>
        <v>0</v>
      </c>
      <c r="N260" s="234">
        <v>0</v>
      </c>
      <c r="O260" s="234">
        <f>ROUND(E260*N260,2)</f>
        <v>0</v>
      </c>
      <c r="P260" s="234">
        <v>0</v>
      </c>
      <c r="Q260" s="234">
        <f>ROUND(E260*P260,2)</f>
        <v>0</v>
      </c>
      <c r="R260" s="234"/>
      <c r="S260" s="234" t="s">
        <v>161</v>
      </c>
      <c r="T260" s="235" t="s">
        <v>162</v>
      </c>
      <c r="U260" s="216">
        <v>0</v>
      </c>
      <c r="V260" s="216">
        <f>ROUND(E260*U260,2)</f>
        <v>0</v>
      </c>
      <c r="W260" s="216"/>
      <c r="X260" s="216" t="s">
        <v>163</v>
      </c>
      <c r="Y260" s="207"/>
      <c r="Z260" s="207"/>
      <c r="AA260" s="207"/>
      <c r="AB260" s="207"/>
      <c r="AC260" s="207"/>
      <c r="AD260" s="207"/>
      <c r="AE260" s="207"/>
      <c r="AF260" s="207"/>
      <c r="AG260" s="207" t="s">
        <v>164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14"/>
      <c r="B261" s="215"/>
      <c r="C261" s="253" t="s">
        <v>710</v>
      </c>
      <c r="D261" s="244"/>
      <c r="E261" s="244"/>
      <c r="F261" s="244"/>
      <c r="G261" s="244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217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">
      <c r="A262" s="214"/>
      <c r="B262" s="215"/>
      <c r="C262" s="250" t="s">
        <v>62</v>
      </c>
      <c r="D262" s="217"/>
      <c r="E262" s="218">
        <v>1</v>
      </c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165</v>
      </c>
      <c r="AH262" s="207">
        <v>0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29">
        <v>63</v>
      </c>
      <c r="B263" s="230" t="s">
        <v>713</v>
      </c>
      <c r="C263" s="249" t="s">
        <v>714</v>
      </c>
      <c r="D263" s="231" t="s">
        <v>232</v>
      </c>
      <c r="E263" s="232">
        <v>1</v>
      </c>
      <c r="F263" s="233"/>
      <c r="G263" s="234">
        <f>ROUND(E263*F263,2)</f>
        <v>0</v>
      </c>
      <c r="H263" s="233"/>
      <c r="I263" s="234">
        <f>ROUND(E263*H263,2)</f>
        <v>0</v>
      </c>
      <c r="J263" s="233"/>
      <c r="K263" s="234">
        <f>ROUND(E263*J263,2)</f>
        <v>0</v>
      </c>
      <c r="L263" s="234">
        <v>21</v>
      </c>
      <c r="M263" s="234">
        <f>G263*(1+L263/100)</f>
        <v>0</v>
      </c>
      <c r="N263" s="234">
        <v>0</v>
      </c>
      <c r="O263" s="234">
        <f>ROUND(E263*N263,2)</f>
        <v>0</v>
      </c>
      <c r="P263" s="234">
        <v>0</v>
      </c>
      <c r="Q263" s="234">
        <f>ROUND(E263*P263,2)</f>
        <v>0</v>
      </c>
      <c r="R263" s="234"/>
      <c r="S263" s="234" t="s">
        <v>161</v>
      </c>
      <c r="T263" s="235" t="s">
        <v>162</v>
      </c>
      <c r="U263" s="216">
        <v>0</v>
      </c>
      <c r="V263" s="216">
        <f>ROUND(E263*U263,2)</f>
        <v>0</v>
      </c>
      <c r="W263" s="216"/>
      <c r="X263" s="216" t="s">
        <v>163</v>
      </c>
      <c r="Y263" s="207"/>
      <c r="Z263" s="207"/>
      <c r="AA263" s="207"/>
      <c r="AB263" s="207"/>
      <c r="AC263" s="207"/>
      <c r="AD263" s="207"/>
      <c r="AE263" s="207"/>
      <c r="AF263" s="207"/>
      <c r="AG263" s="207" t="s">
        <v>164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">
      <c r="A264" s="214"/>
      <c r="B264" s="215"/>
      <c r="C264" s="253" t="s">
        <v>710</v>
      </c>
      <c r="D264" s="244"/>
      <c r="E264" s="244"/>
      <c r="F264" s="244"/>
      <c r="G264" s="244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217</v>
      </c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">
      <c r="A265" s="214"/>
      <c r="B265" s="215"/>
      <c r="C265" s="250" t="s">
        <v>62</v>
      </c>
      <c r="D265" s="217"/>
      <c r="E265" s="218">
        <v>1</v>
      </c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165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29">
        <v>64</v>
      </c>
      <c r="B266" s="230" t="s">
        <v>715</v>
      </c>
      <c r="C266" s="249" t="s">
        <v>716</v>
      </c>
      <c r="D266" s="231" t="s">
        <v>175</v>
      </c>
      <c r="E266" s="232">
        <v>5</v>
      </c>
      <c r="F266" s="233"/>
      <c r="G266" s="234">
        <f>ROUND(E266*F266,2)</f>
        <v>0</v>
      </c>
      <c r="H266" s="233"/>
      <c r="I266" s="234">
        <f>ROUND(E266*H266,2)</f>
        <v>0</v>
      </c>
      <c r="J266" s="233"/>
      <c r="K266" s="234">
        <f>ROUND(E266*J266,2)</f>
        <v>0</v>
      </c>
      <c r="L266" s="234">
        <v>21</v>
      </c>
      <c r="M266" s="234">
        <f>G266*(1+L266/100)</f>
        <v>0</v>
      </c>
      <c r="N266" s="234">
        <v>0</v>
      </c>
      <c r="O266" s="234">
        <f>ROUND(E266*N266,2)</f>
        <v>0</v>
      </c>
      <c r="P266" s="234">
        <v>0</v>
      </c>
      <c r="Q266" s="234">
        <f>ROUND(E266*P266,2)</f>
        <v>0</v>
      </c>
      <c r="R266" s="234"/>
      <c r="S266" s="234" t="s">
        <v>161</v>
      </c>
      <c r="T266" s="235" t="s">
        <v>162</v>
      </c>
      <c r="U266" s="216">
        <v>0</v>
      </c>
      <c r="V266" s="216">
        <f>ROUND(E266*U266,2)</f>
        <v>0</v>
      </c>
      <c r="W266" s="216"/>
      <c r="X266" s="216" t="s">
        <v>163</v>
      </c>
      <c r="Y266" s="207"/>
      <c r="Z266" s="207"/>
      <c r="AA266" s="207"/>
      <c r="AB266" s="207"/>
      <c r="AC266" s="207"/>
      <c r="AD266" s="207"/>
      <c r="AE266" s="207"/>
      <c r="AF266" s="207"/>
      <c r="AG266" s="207" t="s">
        <v>171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14"/>
      <c r="B267" s="215"/>
      <c r="C267" s="253" t="s">
        <v>717</v>
      </c>
      <c r="D267" s="244"/>
      <c r="E267" s="244"/>
      <c r="F267" s="244"/>
      <c r="G267" s="244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07"/>
      <c r="Z267" s="207"/>
      <c r="AA267" s="207"/>
      <c r="AB267" s="207"/>
      <c r="AC267" s="207"/>
      <c r="AD267" s="207"/>
      <c r="AE267" s="207"/>
      <c r="AF267" s="207"/>
      <c r="AG267" s="207" t="s">
        <v>217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14"/>
      <c r="B268" s="215"/>
      <c r="C268" s="250" t="s">
        <v>70</v>
      </c>
      <c r="D268" s="217"/>
      <c r="E268" s="218">
        <v>5</v>
      </c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165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29">
        <v>65</v>
      </c>
      <c r="B269" s="230" t="s">
        <v>718</v>
      </c>
      <c r="C269" s="249" t="s">
        <v>719</v>
      </c>
      <c r="D269" s="231" t="s">
        <v>175</v>
      </c>
      <c r="E269" s="232">
        <v>12</v>
      </c>
      <c r="F269" s="233"/>
      <c r="G269" s="234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4">
        <v>0</v>
      </c>
      <c r="O269" s="234">
        <f>ROUND(E269*N269,2)</f>
        <v>0</v>
      </c>
      <c r="P269" s="234">
        <v>0</v>
      </c>
      <c r="Q269" s="234">
        <f>ROUND(E269*P269,2)</f>
        <v>0</v>
      </c>
      <c r="R269" s="234"/>
      <c r="S269" s="234" t="s">
        <v>161</v>
      </c>
      <c r="T269" s="235" t="s">
        <v>162</v>
      </c>
      <c r="U269" s="216">
        <v>0</v>
      </c>
      <c r="V269" s="216">
        <f>ROUND(E269*U269,2)</f>
        <v>0</v>
      </c>
      <c r="W269" s="216"/>
      <c r="X269" s="216" t="s">
        <v>163</v>
      </c>
      <c r="Y269" s="207"/>
      <c r="Z269" s="207"/>
      <c r="AA269" s="207"/>
      <c r="AB269" s="207"/>
      <c r="AC269" s="207"/>
      <c r="AD269" s="207"/>
      <c r="AE269" s="207"/>
      <c r="AF269" s="207"/>
      <c r="AG269" s="207" t="s">
        <v>171</v>
      </c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14"/>
      <c r="B270" s="215"/>
      <c r="C270" s="253" t="s">
        <v>717</v>
      </c>
      <c r="D270" s="244"/>
      <c r="E270" s="244"/>
      <c r="F270" s="244"/>
      <c r="G270" s="24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07"/>
      <c r="Z270" s="207"/>
      <c r="AA270" s="207"/>
      <c r="AB270" s="207"/>
      <c r="AC270" s="207"/>
      <c r="AD270" s="207"/>
      <c r="AE270" s="207"/>
      <c r="AF270" s="207"/>
      <c r="AG270" s="207" t="s">
        <v>217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14"/>
      <c r="B271" s="215"/>
      <c r="C271" s="250" t="s">
        <v>720</v>
      </c>
      <c r="D271" s="217"/>
      <c r="E271" s="218">
        <v>12</v>
      </c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165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">
      <c r="A272" s="229">
        <v>66</v>
      </c>
      <c r="B272" s="230" t="s">
        <v>721</v>
      </c>
      <c r="C272" s="249" t="s">
        <v>722</v>
      </c>
      <c r="D272" s="231" t="s">
        <v>232</v>
      </c>
      <c r="E272" s="232">
        <v>1</v>
      </c>
      <c r="F272" s="233"/>
      <c r="G272" s="234">
        <f>ROUND(E272*F272,2)</f>
        <v>0</v>
      </c>
      <c r="H272" s="233"/>
      <c r="I272" s="234">
        <f>ROUND(E272*H272,2)</f>
        <v>0</v>
      </c>
      <c r="J272" s="233"/>
      <c r="K272" s="234">
        <f>ROUND(E272*J272,2)</f>
        <v>0</v>
      </c>
      <c r="L272" s="234">
        <v>21</v>
      </c>
      <c r="M272" s="234">
        <f>G272*(1+L272/100)</f>
        <v>0</v>
      </c>
      <c r="N272" s="234">
        <v>0</v>
      </c>
      <c r="O272" s="234">
        <f>ROUND(E272*N272,2)</f>
        <v>0</v>
      </c>
      <c r="P272" s="234">
        <v>0</v>
      </c>
      <c r="Q272" s="234">
        <f>ROUND(E272*P272,2)</f>
        <v>0</v>
      </c>
      <c r="R272" s="234"/>
      <c r="S272" s="234" t="s">
        <v>161</v>
      </c>
      <c r="T272" s="235" t="s">
        <v>162</v>
      </c>
      <c r="U272" s="216">
        <v>0</v>
      </c>
      <c r="V272" s="216">
        <f>ROUND(E272*U272,2)</f>
        <v>0</v>
      </c>
      <c r="W272" s="216"/>
      <c r="X272" s="216" t="s">
        <v>163</v>
      </c>
      <c r="Y272" s="207"/>
      <c r="Z272" s="207"/>
      <c r="AA272" s="207"/>
      <c r="AB272" s="207"/>
      <c r="AC272" s="207"/>
      <c r="AD272" s="207"/>
      <c r="AE272" s="207"/>
      <c r="AF272" s="207"/>
      <c r="AG272" s="207" t="s">
        <v>171</v>
      </c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14"/>
      <c r="B273" s="215"/>
      <c r="C273" s="253" t="s">
        <v>717</v>
      </c>
      <c r="D273" s="244"/>
      <c r="E273" s="244"/>
      <c r="F273" s="244"/>
      <c r="G273" s="244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07"/>
      <c r="Z273" s="207"/>
      <c r="AA273" s="207"/>
      <c r="AB273" s="207"/>
      <c r="AC273" s="207"/>
      <c r="AD273" s="207"/>
      <c r="AE273" s="207"/>
      <c r="AF273" s="207"/>
      <c r="AG273" s="207" t="s">
        <v>217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14"/>
      <c r="B274" s="215"/>
      <c r="C274" s="250" t="s">
        <v>62</v>
      </c>
      <c r="D274" s="217"/>
      <c r="E274" s="218">
        <v>1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165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29">
        <v>67</v>
      </c>
      <c r="B275" s="230" t="s">
        <v>723</v>
      </c>
      <c r="C275" s="249" t="s">
        <v>724</v>
      </c>
      <c r="D275" s="231" t="s">
        <v>175</v>
      </c>
      <c r="E275" s="232">
        <v>1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4">
        <v>0</v>
      </c>
      <c r="O275" s="234">
        <f>ROUND(E275*N275,2)</f>
        <v>0</v>
      </c>
      <c r="P275" s="234">
        <v>0</v>
      </c>
      <c r="Q275" s="234">
        <f>ROUND(E275*P275,2)</f>
        <v>0</v>
      </c>
      <c r="R275" s="234"/>
      <c r="S275" s="234" t="s">
        <v>161</v>
      </c>
      <c r="T275" s="235" t="s">
        <v>162</v>
      </c>
      <c r="U275" s="216">
        <v>0</v>
      </c>
      <c r="V275" s="216">
        <f>ROUND(E275*U275,2)</f>
        <v>0</v>
      </c>
      <c r="W275" s="216"/>
      <c r="X275" s="216" t="s">
        <v>163</v>
      </c>
      <c r="Y275" s="207"/>
      <c r="Z275" s="207"/>
      <c r="AA275" s="207"/>
      <c r="AB275" s="207"/>
      <c r="AC275" s="207"/>
      <c r="AD275" s="207"/>
      <c r="AE275" s="207"/>
      <c r="AF275" s="207"/>
      <c r="AG275" s="207" t="s">
        <v>171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14"/>
      <c r="B276" s="215"/>
      <c r="C276" s="253" t="s">
        <v>717</v>
      </c>
      <c r="D276" s="244"/>
      <c r="E276" s="244"/>
      <c r="F276" s="244"/>
      <c r="G276" s="244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217</v>
      </c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14"/>
      <c r="B277" s="215"/>
      <c r="C277" s="250" t="s">
        <v>62</v>
      </c>
      <c r="D277" s="217"/>
      <c r="E277" s="218">
        <v>1</v>
      </c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165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29">
        <v>68</v>
      </c>
      <c r="B278" s="230" t="s">
        <v>725</v>
      </c>
      <c r="C278" s="249" t="s">
        <v>726</v>
      </c>
      <c r="D278" s="231" t="s">
        <v>175</v>
      </c>
      <c r="E278" s="232">
        <v>1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4">
        <v>0</v>
      </c>
      <c r="O278" s="234">
        <f>ROUND(E278*N278,2)</f>
        <v>0</v>
      </c>
      <c r="P278" s="234">
        <v>0</v>
      </c>
      <c r="Q278" s="234">
        <f>ROUND(E278*P278,2)</f>
        <v>0</v>
      </c>
      <c r="R278" s="234"/>
      <c r="S278" s="234" t="s">
        <v>161</v>
      </c>
      <c r="T278" s="235" t="s">
        <v>162</v>
      </c>
      <c r="U278" s="216">
        <v>0</v>
      </c>
      <c r="V278" s="216">
        <f>ROUND(E278*U278,2)</f>
        <v>0</v>
      </c>
      <c r="W278" s="216"/>
      <c r="X278" s="216" t="s">
        <v>163</v>
      </c>
      <c r="Y278" s="207"/>
      <c r="Z278" s="207"/>
      <c r="AA278" s="207"/>
      <c r="AB278" s="207"/>
      <c r="AC278" s="207"/>
      <c r="AD278" s="207"/>
      <c r="AE278" s="207"/>
      <c r="AF278" s="207"/>
      <c r="AG278" s="207" t="s">
        <v>171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14"/>
      <c r="B279" s="215"/>
      <c r="C279" s="253" t="s">
        <v>717</v>
      </c>
      <c r="D279" s="244"/>
      <c r="E279" s="244"/>
      <c r="F279" s="244"/>
      <c r="G279" s="244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07"/>
      <c r="Z279" s="207"/>
      <c r="AA279" s="207"/>
      <c r="AB279" s="207"/>
      <c r="AC279" s="207"/>
      <c r="AD279" s="207"/>
      <c r="AE279" s="207"/>
      <c r="AF279" s="207"/>
      <c r="AG279" s="207" t="s">
        <v>217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">
      <c r="A280" s="214"/>
      <c r="B280" s="215"/>
      <c r="C280" s="250" t="s">
        <v>62</v>
      </c>
      <c r="D280" s="217"/>
      <c r="E280" s="218">
        <v>1</v>
      </c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165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29">
        <v>69</v>
      </c>
      <c r="B281" s="230" t="s">
        <v>727</v>
      </c>
      <c r="C281" s="249" t="s">
        <v>728</v>
      </c>
      <c r="D281" s="231" t="s">
        <v>250</v>
      </c>
      <c r="E281" s="232">
        <v>2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4">
        <v>0</v>
      </c>
      <c r="O281" s="234">
        <f>ROUND(E281*N281,2)</f>
        <v>0</v>
      </c>
      <c r="P281" s="234">
        <v>0</v>
      </c>
      <c r="Q281" s="234">
        <f>ROUND(E281*P281,2)</f>
        <v>0</v>
      </c>
      <c r="R281" s="234"/>
      <c r="S281" s="234" t="s">
        <v>161</v>
      </c>
      <c r="T281" s="235" t="s">
        <v>162</v>
      </c>
      <c r="U281" s="216">
        <v>0</v>
      </c>
      <c r="V281" s="216">
        <f>ROUND(E281*U281,2)</f>
        <v>0</v>
      </c>
      <c r="W281" s="216"/>
      <c r="X281" s="216" t="s">
        <v>163</v>
      </c>
      <c r="Y281" s="207"/>
      <c r="Z281" s="207"/>
      <c r="AA281" s="207"/>
      <c r="AB281" s="207"/>
      <c r="AC281" s="207"/>
      <c r="AD281" s="207"/>
      <c r="AE281" s="207"/>
      <c r="AF281" s="207"/>
      <c r="AG281" s="207" t="s">
        <v>171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14"/>
      <c r="B282" s="215"/>
      <c r="C282" s="253" t="s">
        <v>693</v>
      </c>
      <c r="D282" s="244"/>
      <c r="E282" s="244"/>
      <c r="F282" s="244"/>
      <c r="G282" s="244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217</v>
      </c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14"/>
      <c r="B283" s="215"/>
      <c r="C283" s="250" t="s">
        <v>66</v>
      </c>
      <c r="D283" s="217"/>
      <c r="E283" s="218">
        <v>2</v>
      </c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165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ht="22.5" outlineLevel="1" x14ac:dyDescent="0.2">
      <c r="A284" s="229">
        <v>70</v>
      </c>
      <c r="B284" s="230" t="s">
        <v>729</v>
      </c>
      <c r="C284" s="249" t="s">
        <v>730</v>
      </c>
      <c r="D284" s="231" t="s">
        <v>232</v>
      </c>
      <c r="E284" s="232">
        <v>1</v>
      </c>
      <c r="F284" s="233"/>
      <c r="G284" s="234">
        <f>ROUND(E284*F284,2)</f>
        <v>0</v>
      </c>
      <c r="H284" s="233"/>
      <c r="I284" s="234">
        <f>ROUND(E284*H284,2)</f>
        <v>0</v>
      </c>
      <c r="J284" s="233"/>
      <c r="K284" s="234">
        <f>ROUND(E284*J284,2)</f>
        <v>0</v>
      </c>
      <c r="L284" s="234">
        <v>21</v>
      </c>
      <c r="M284" s="234">
        <f>G284*(1+L284/100)</f>
        <v>0</v>
      </c>
      <c r="N284" s="234">
        <v>0</v>
      </c>
      <c r="O284" s="234">
        <f>ROUND(E284*N284,2)</f>
        <v>0</v>
      </c>
      <c r="P284" s="234">
        <v>0</v>
      </c>
      <c r="Q284" s="234">
        <f>ROUND(E284*P284,2)</f>
        <v>0</v>
      </c>
      <c r="R284" s="234"/>
      <c r="S284" s="234" t="s">
        <v>161</v>
      </c>
      <c r="T284" s="235" t="s">
        <v>162</v>
      </c>
      <c r="U284" s="216">
        <v>0</v>
      </c>
      <c r="V284" s="216">
        <f>ROUND(E284*U284,2)</f>
        <v>0</v>
      </c>
      <c r="W284" s="216"/>
      <c r="X284" s="216" t="s">
        <v>163</v>
      </c>
      <c r="Y284" s="207"/>
      <c r="Z284" s="207"/>
      <c r="AA284" s="207"/>
      <c r="AB284" s="207"/>
      <c r="AC284" s="207"/>
      <c r="AD284" s="207"/>
      <c r="AE284" s="207"/>
      <c r="AF284" s="207"/>
      <c r="AG284" s="207" t="s">
        <v>171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14"/>
      <c r="B285" s="215"/>
      <c r="C285" s="253" t="s">
        <v>731</v>
      </c>
      <c r="D285" s="244"/>
      <c r="E285" s="244"/>
      <c r="F285" s="244"/>
      <c r="G285" s="244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07"/>
      <c r="Z285" s="207"/>
      <c r="AA285" s="207"/>
      <c r="AB285" s="207"/>
      <c r="AC285" s="207"/>
      <c r="AD285" s="207"/>
      <c r="AE285" s="207"/>
      <c r="AF285" s="207"/>
      <c r="AG285" s="207" t="s">
        <v>217</v>
      </c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">
      <c r="A286" s="214"/>
      <c r="B286" s="215"/>
      <c r="C286" s="250" t="s">
        <v>62</v>
      </c>
      <c r="D286" s="217"/>
      <c r="E286" s="218">
        <v>1</v>
      </c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165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29">
        <v>71</v>
      </c>
      <c r="B287" s="230" t="s">
        <v>732</v>
      </c>
      <c r="C287" s="249" t="s">
        <v>733</v>
      </c>
      <c r="D287" s="231" t="s">
        <v>175</v>
      </c>
      <c r="E287" s="232">
        <v>11</v>
      </c>
      <c r="F287" s="233"/>
      <c r="G287" s="234">
        <f>ROUND(E287*F287,2)</f>
        <v>0</v>
      </c>
      <c r="H287" s="233"/>
      <c r="I287" s="234">
        <f>ROUND(E287*H287,2)</f>
        <v>0</v>
      </c>
      <c r="J287" s="233"/>
      <c r="K287" s="234">
        <f>ROUND(E287*J287,2)</f>
        <v>0</v>
      </c>
      <c r="L287" s="234">
        <v>21</v>
      </c>
      <c r="M287" s="234">
        <f>G287*(1+L287/100)</f>
        <v>0</v>
      </c>
      <c r="N287" s="234">
        <v>0</v>
      </c>
      <c r="O287" s="234">
        <f>ROUND(E287*N287,2)</f>
        <v>0</v>
      </c>
      <c r="P287" s="234">
        <v>0</v>
      </c>
      <c r="Q287" s="234">
        <f>ROUND(E287*P287,2)</f>
        <v>0</v>
      </c>
      <c r="R287" s="234"/>
      <c r="S287" s="234" t="s">
        <v>161</v>
      </c>
      <c r="T287" s="235" t="s">
        <v>162</v>
      </c>
      <c r="U287" s="216">
        <v>0</v>
      </c>
      <c r="V287" s="216">
        <f>ROUND(E287*U287,2)</f>
        <v>0</v>
      </c>
      <c r="W287" s="216"/>
      <c r="X287" s="216" t="s">
        <v>163</v>
      </c>
      <c r="Y287" s="207"/>
      <c r="Z287" s="207"/>
      <c r="AA287" s="207"/>
      <c r="AB287" s="207"/>
      <c r="AC287" s="207"/>
      <c r="AD287" s="207"/>
      <c r="AE287" s="207"/>
      <c r="AF287" s="207"/>
      <c r="AG287" s="207" t="s">
        <v>171</v>
      </c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">
      <c r="A288" s="214"/>
      <c r="B288" s="215"/>
      <c r="C288" s="253" t="s">
        <v>734</v>
      </c>
      <c r="D288" s="244"/>
      <c r="E288" s="244"/>
      <c r="F288" s="244"/>
      <c r="G288" s="244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07"/>
      <c r="Z288" s="207"/>
      <c r="AA288" s="207"/>
      <c r="AB288" s="207"/>
      <c r="AC288" s="207"/>
      <c r="AD288" s="207"/>
      <c r="AE288" s="207"/>
      <c r="AF288" s="207"/>
      <c r="AG288" s="207" t="s">
        <v>217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14"/>
      <c r="B289" s="215"/>
      <c r="C289" s="254" t="s">
        <v>735</v>
      </c>
      <c r="D289" s="245"/>
      <c r="E289" s="245"/>
      <c r="F289" s="245"/>
      <c r="G289" s="245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07"/>
      <c r="Z289" s="207"/>
      <c r="AA289" s="207"/>
      <c r="AB289" s="207"/>
      <c r="AC289" s="207"/>
      <c r="AD289" s="207"/>
      <c r="AE289" s="207"/>
      <c r="AF289" s="207"/>
      <c r="AG289" s="207" t="s">
        <v>217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">
      <c r="A290" s="214"/>
      <c r="B290" s="215"/>
      <c r="C290" s="254" t="s">
        <v>693</v>
      </c>
      <c r="D290" s="245"/>
      <c r="E290" s="245"/>
      <c r="F290" s="245"/>
      <c r="G290" s="245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07"/>
      <c r="Z290" s="207"/>
      <c r="AA290" s="207"/>
      <c r="AB290" s="207"/>
      <c r="AC290" s="207"/>
      <c r="AD290" s="207"/>
      <c r="AE290" s="207"/>
      <c r="AF290" s="207"/>
      <c r="AG290" s="207" t="s">
        <v>217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">
      <c r="A291" s="214"/>
      <c r="B291" s="215"/>
      <c r="C291" s="250" t="s">
        <v>64</v>
      </c>
      <c r="D291" s="217"/>
      <c r="E291" s="218">
        <v>11</v>
      </c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165</v>
      </c>
      <c r="AH291" s="207">
        <v>0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29">
        <v>72</v>
      </c>
      <c r="B292" s="230" t="s">
        <v>736</v>
      </c>
      <c r="C292" s="249" t="s">
        <v>737</v>
      </c>
      <c r="D292" s="231" t="s">
        <v>232</v>
      </c>
      <c r="E292" s="232">
        <v>1</v>
      </c>
      <c r="F292" s="233"/>
      <c r="G292" s="234">
        <f>ROUND(E292*F292,2)</f>
        <v>0</v>
      </c>
      <c r="H292" s="233"/>
      <c r="I292" s="234">
        <f>ROUND(E292*H292,2)</f>
        <v>0</v>
      </c>
      <c r="J292" s="233"/>
      <c r="K292" s="234">
        <f>ROUND(E292*J292,2)</f>
        <v>0</v>
      </c>
      <c r="L292" s="234">
        <v>21</v>
      </c>
      <c r="M292" s="234">
        <f>G292*(1+L292/100)</f>
        <v>0</v>
      </c>
      <c r="N292" s="234">
        <v>0</v>
      </c>
      <c r="O292" s="234">
        <f>ROUND(E292*N292,2)</f>
        <v>0</v>
      </c>
      <c r="P292" s="234">
        <v>0</v>
      </c>
      <c r="Q292" s="234">
        <f>ROUND(E292*P292,2)</f>
        <v>0</v>
      </c>
      <c r="R292" s="234"/>
      <c r="S292" s="234" t="s">
        <v>161</v>
      </c>
      <c r="T292" s="235" t="s">
        <v>162</v>
      </c>
      <c r="U292" s="216">
        <v>0</v>
      </c>
      <c r="V292" s="216">
        <f>ROUND(E292*U292,2)</f>
        <v>0</v>
      </c>
      <c r="W292" s="216"/>
      <c r="X292" s="216" t="s">
        <v>163</v>
      </c>
      <c r="Y292" s="207"/>
      <c r="Z292" s="207"/>
      <c r="AA292" s="207"/>
      <c r="AB292" s="207"/>
      <c r="AC292" s="207"/>
      <c r="AD292" s="207"/>
      <c r="AE292" s="207"/>
      <c r="AF292" s="207"/>
      <c r="AG292" s="207" t="s">
        <v>171</v>
      </c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">
      <c r="A293" s="214"/>
      <c r="B293" s="215"/>
      <c r="C293" s="253" t="s">
        <v>717</v>
      </c>
      <c r="D293" s="244"/>
      <c r="E293" s="244"/>
      <c r="F293" s="244"/>
      <c r="G293" s="244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07"/>
      <c r="Z293" s="207"/>
      <c r="AA293" s="207"/>
      <c r="AB293" s="207"/>
      <c r="AC293" s="207"/>
      <c r="AD293" s="207"/>
      <c r="AE293" s="207"/>
      <c r="AF293" s="207"/>
      <c r="AG293" s="207" t="s">
        <v>217</v>
      </c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">
      <c r="A294" s="214"/>
      <c r="B294" s="215"/>
      <c r="C294" s="250" t="s">
        <v>62</v>
      </c>
      <c r="D294" s="217"/>
      <c r="E294" s="218">
        <v>1</v>
      </c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165</v>
      </c>
      <c r="AH294" s="207">
        <v>0</v>
      </c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29">
        <v>73</v>
      </c>
      <c r="B295" s="230" t="s">
        <v>738</v>
      </c>
      <c r="C295" s="249" t="s">
        <v>739</v>
      </c>
      <c r="D295" s="231" t="s">
        <v>232</v>
      </c>
      <c r="E295" s="232">
        <v>1</v>
      </c>
      <c r="F295" s="233"/>
      <c r="G295" s="234">
        <f>ROUND(E295*F295,2)</f>
        <v>0</v>
      </c>
      <c r="H295" s="233"/>
      <c r="I295" s="234">
        <f>ROUND(E295*H295,2)</f>
        <v>0</v>
      </c>
      <c r="J295" s="233"/>
      <c r="K295" s="234">
        <f>ROUND(E295*J295,2)</f>
        <v>0</v>
      </c>
      <c r="L295" s="234">
        <v>21</v>
      </c>
      <c r="M295" s="234">
        <f>G295*(1+L295/100)</f>
        <v>0</v>
      </c>
      <c r="N295" s="234">
        <v>0</v>
      </c>
      <c r="O295" s="234">
        <f>ROUND(E295*N295,2)</f>
        <v>0</v>
      </c>
      <c r="P295" s="234">
        <v>0</v>
      </c>
      <c r="Q295" s="234">
        <f>ROUND(E295*P295,2)</f>
        <v>0</v>
      </c>
      <c r="R295" s="234"/>
      <c r="S295" s="234" t="s">
        <v>161</v>
      </c>
      <c r="T295" s="235" t="s">
        <v>162</v>
      </c>
      <c r="U295" s="216">
        <v>0</v>
      </c>
      <c r="V295" s="216">
        <f>ROUND(E295*U295,2)</f>
        <v>0</v>
      </c>
      <c r="W295" s="216"/>
      <c r="X295" s="216" t="s">
        <v>163</v>
      </c>
      <c r="Y295" s="207"/>
      <c r="Z295" s="207"/>
      <c r="AA295" s="207"/>
      <c r="AB295" s="207"/>
      <c r="AC295" s="207"/>
      <c r="AD295" s="207"/>
      <c r="AE295" s="207"/>
      <c r="AF295" s="207"/>
      <c r="AG295" s="207" t="s">
        <v>171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14"/>
      <c r="B296" s="215"/>
      <c r="C296" s="253" t="s">
        <v>717</v>
      </c>
      <c r="D296" s="244"/>
      <c r="E296" s="244"/>
      <c r="F296" s="244"/>
      <c r="G296" s="244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07"/>
      <c r="Z296" s="207"/>
      <c r="AA296" s="207"/>
      <c r="AB296" s="207"/>
      <c r="AC296" s="207"/>
      <c r="AD296" s="207"/>
      <c r="AE296" s="207"/>
      <c r="AF296" s="207"/>
      <c r="AG296" s="207" t="s">
        <v>217</v>
      </c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14"/>
      <c r="B297" s="215"/>
      <c r="C297" s="250" t="s">
        <v>62</v>
      </c>
      <c r="D297" s="217"/>
      <c r="E297" s="218">
        <v>1</v>
      </c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165</v>
      </c>
      <c r="AH297" s="207">
        <v>0</v>
      </c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">
      <c r="A298" s="229">
        <v>74</v>
      </c>
      <c r="B298" s="230" t="s">
        <v>740</v>
      </c>
      <c r="C298" s="249" t="s">
        <v>741</v>
      </c>
      <c r="D298" s="231" t="s">
        <v>232</v>
      </c>
      <c r="E298" s="232">
        <v>1</v>
      </c>
      <c r="F298" s="233"/>
      <c r="G298" s="234">
        <f>ROUND(E298*F298,2)</f>
        <v>0</v>
      </c>
      <c r="H298" s="233"/>
      <c r="I298" s="234">
        <f>ROUND(E298*H298,2)</f>
        <v>0</v>
      </c>
      <c r="J298" s="233"/>
      <c r="K298" s="234">
        <f>ROUND(E298*J298,2)</f>
        <v>0</v>
      </c>
      <c r="L298" s="234">
        <v>21</v>
      </c>
      <c r="M298" s="234">
        <f>G298*(1+L298/100)</f>
        <v>0</v>
      </c>
      <c r="N298" s="234">
        <v>0</v>
      </c>
      <c r="O298" s="234">
        <f>ROUND(E298*N298,2)</f>
        <v>0</v>
      </c>
      <c r="P298" s="234">
        <v>0</v>
      </c>
      <c r="Q298" s="234">
        <f>ROUND(E298*P298,2)</f>
        <v>0</v>
      </c>
      <c r="R298" s="234"/>
      <c r="S298" s="234" t="s">
        <v>161</v>
      </c>
      <c r="T298" s="235" t="s">
        <v>162</v>
      </c>
      <c r="U298" s="216">
        <v>0</v>
      </c>
      <c r="V298" s="216">
        <f>ROUND(E298*U298,2)</f>
        <v>0</v>
      </c>
      <c r="W298" s="216"/>
      <c r="X298" s="216" t="s">
        <v>163</v>
      </c>
      <c r="Y298" s="207"/>
      <c r="Z298" s="207"/>
      <c r="AA298" s="207"/>
      <c r="AB298" s="207"/>
      <c r="AC298" s="207"/>
      <c r="AD298" s="207"/>
      <c r="AE298" s="207"/>
      <c r="AF298" s="207"/>
      <c r="AG298" s="207" t="s">
        <v>171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">
      <c r="A299" s="214"/>
      <c r="B299" s="215"/>
      <c r="C299" s="253" t="s">
        <v>233</v>
      </c>
      <c r="D299" s="244"/>
      <c r="E299" s="244"/>
      <c r="F299" s="244"/>
      <c r="G299" s="244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07"/>
      <c r="Z299" s="207"/>
      <c r="AA299" s="207"/>
      <c r="AB299" s="207"/>
      <c r="AC299" s="207"/>
      <c r="AD299" s="207"/>
      <c r="AE299" s="207"/>
      <c r="AF299" s="207"/>
      <c r="AG299" s="207" t="s">
        <v>217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">
      <c r="A300" s="214"/>
      <c r="B300" s="215"/>
      <c r="C300" s="250" t="s">
        <v>62</v>
      </c>
      <c r="D300" s="217"/>
      <c r="E300" s="218">
        <v>1</v>
      </c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165</v>
      </c>
      <c r="AH300" s="207">
        <v>0</v>
      </c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">
      <c r="A301" s="229">
        <v>75</v>
      </c>
      <c r="B301" s="230" t="s">
        <v>742</v>
      </c>
      <c r="C301" s="249" t="s">
        <v>743</v>
      </c>
      <c r="D301" s="231" t="s">
        <v>182</v>
      </c>
      <c r="E301" s="232">
        <v>545.4</v>
      </c>
      <c r="F301" s="233"/>
      <c r="G301" s="234">
        <f>ROUND(E301*F301,2)</f>
        <v>0</v>
      </c>
      <c r="H301" s="233"/>
      <c r="I301" s="234">
        <f>ROUND(E301*H301,2)</f>
        <v>0</v>
      </c>
      <c r="J301" s="233"/>
      <c r="K301" s="234">
        <f>ROUND(E301*J301,2)</f>
        <v>0</v>
      </c>
      <c r="L301" s="234">
        <v>21</v>
      </c>
      <c r="M301" s="234">
        <f>G301*(1+L301/100)</f>
        <v>0</v>
      </c>
      <c r="N301" s="234">
        <v>0</v>
      </c>
      <c r="O301" s="234">
        <f>ROUND(E301*N301,2)</f>
        <v>0</v>
      </c>
      <c r="P301" s="234">
        <v>0</v>
      </c>
      <c r="Q301" s="234">
        <f>ROUND(E301*P301,2)</f>
        <v>0</v>
      </c>
      <c r="R301" s="234"/>
      <c r="S301" s="234" t="s">
        <v>161</v>
      </c>
      <c r="T301" s="235" t="s">
        <v>162</v>
      </c>
      <c r="U301" s="216">
        <v>0</v>
      </c>
      <c r="V301" s="216">
        <f>ROUND(E301*U301,2)</f>
        <v>0</v>
      </c>
      <c r="W301" s="216"/>
      <c r="X301" s="216" t="s">
        <v>163</v>
      </c>
      <c r="Y301" s="207"/>
      <c r="Z301" s="207"/>
      <c r="AA301" s="207"/>
      <c r="AB301" s="207"/>
      <c r="AC301" s="207"/>
      <c r="AD301" s="207"/>
      <c r="AE301" s="207"/>
      <c r="AF301" s="207"/>
      <c r="AG301" s="207" t="s">
        <v>171</v>
      </c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">
      <c r="A302" s="214"/>
      <c r="B302" s="215"/>
      <c r="C302" s="253" t="s">
        <v>693</v>
      </c>
      <c r="D302" s="244"/>
      <c r="E302" s="244"/>
      <c r="F302" s="244"/>
      <c r="G302" s="244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07"/>
      <c r="Z302" s="207"/>
      <c r="AA302" s="207"/>
      <c r="AB302" s="207"/>
      <c r="AC302" s="207"/>
      <c r="AD302" s="207"/>
      <c r="AE302" s="207"/>
      <c r="AF302" s="207"/>
      <c r="AG302" s="207" t="s">
        <v>217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ht="22.5" outlineLevel="1" x14ac:dyDescent="0.2">
      <c r="A303" s="214"/>
      <c r="B303" s="215"/>
      <c r="C303" s="250" t="s">
        <v>744</v>
      </c>
      <c r="D303" s="217"/>
      <c r="E303" s="218">
        <v>545.4</v>
      </c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165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">
      <c r="A304" s="229">
        <v>76</v>
      </c>
      <c r="B304" s="230" t="s">
        <v>745</v>
      </c>
      <c r="C304" s="249" t="s">
        <v>746</v>
      </c>
      <c r="D304" s="231" t="s">
        <v>232</v>
      </c>
      <c r="E304" s="232">
        <v>1</v>
      </c>
      <c r="F304" s="233"/>
      <c r="G304" s="234">
        <f>ROUND(E304*F304,2)</f>
        <v>0</v>
      </c>
      <c r="H304" s="233"/>
      <c r="I304" s="234">
        <f>ROUND(E304*H304,2)</f>
        <v>0</v>
      </c>
      <c r="J304" s="233"/>
      <c r="K304" s="234">
        <f>ROUND(E304*J304,2)</f>
        <v>0</v>
      </c>
      <c r="L304" s="234">
        <v>21</v>
      </c>
      <c r="M304" s="234">
        <f>G304*(1+L304/100)</f>
        <v>0</v>
      </c>
      <c r="N304" s="234">
        <v>0</v>
      </c>
      <c r="O304" s="234">
        <f>ROUND(E304*N304,2)</f>
        <v>0</v>
      </c>
      <c r="P304" s="234">
        <v>0</v>
      </c>
      <c r="Q304" s="234">
        <f>ROUND(E304*P304,2)</f>
        <v>0</v>
      </c>
      <c r="R304" s="234"/>
      <c r="S304" s="234" t="s">
        <v>161</v>
      </c>
      <c r="T304" s="235" t="s">
        <v>162</v>
      </c>
      <c r="U304" s="216">
        <v>0</v>
      </c>
      <c r="V304" s="216">
        <f>ROUND(E304*U304,2)</f>
        <v>0</v>
      </c>
      <c r="W304" s="216"/>
      <c r="X304" s="216" t="s">
        <v>163</v>
      </c>
      <c r="Y304" s="207"/>
      <c r="Z304" s="207"/>
      <c r="AA304" s="207"/>
      <c r="AB304" s="207"/>
      <c r="AC304" s="207"/>
      <c r="AD304" s="207"/>
      <c r="AE304" s="207"/>
      <c r="AF304" s="207"/>
      <c r="AG304" s="207" t="s">
        <v>171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">
      <c r="A305" s="214"/>
      <c r="B305" s="215"/>
      <c r="C305" s="253" t="s">
        <v>747</v>
      </c>
      <c r="D305" s="244"/>
      <c r="E305" s="244"/>
      <c r="F305" s="244"/>
      <c r="G305" s="244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07"/>
      <c r="Z305" s="207"/>
      <c r="AA305" s="207"/>
      <c r="AB305" s="207"/>
      <c r="AC305" s="207"/>
      <c r="AD305" s="207"/>
      <c r="AE305" s="207"/>
      <c r="AF305" s="207"/>
      <c r="AG305" s="207" t="s">
        <v>217</v>
      </c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14"/>
      <c r="B306" s="215"/>
      <c r="C306" s="250" t="s">
        <v>62</v>
      </c>
      <c r="D306" s="217"/>
      <c r="E306" s="218">
        <v>1</v>
      </c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165</v>
      </c>
      <c r="AH306" s="207">
        <v>0</v>
      </c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29">
        <v>77</v>
      </c>
      <c r="B307" s="230" t="s">
        <v>748</v>
      </c>
      <c r="C307" s="249" t="s">
        <v>749</v>
      </c>
      <c r="D307" s="231" t="s">
        <v>232</v>
      </c>
      <c r="E307" s="232">
        <v>1</v>
      </c>
      <c r="F307" s="233"/>
      <c r="G307" s="234">
        <f>ROUND(E307*F307,2)</f>
        <v>0</v>
      </c>
      <c r="H307" s="233"/>
      <c r="I307" s="234">
        <f>ROUND(E307*H307,2)</f>
        <v>0</v>
      </c>
      <c r="J307" s="233"/>
      <c r="K307" s="234">
        <f>ROUND(E307*J307,2)</f>
        <v>0</v>
      </c>
      <c r="L307" s="234">
        <v>21</v>
      </c>
      <c r="M307" s="234">
        <f>G307*(1+L307/100)</f>
        <v>0</v>
      </c>
      <c r="N307" s="234">
        <v>0</v>
      </c>
      <c r="O307" s="234">
        <f>ROUND(E307*N307,2)</f>
        <v>0</v>
      </c>
      <c r="P307" s="234">
        <v>0</v>
      </c>
      <c r="Q307" s="234">
        <f>ROUND(E307*P307,2)</f>
        <v>0</v>
      </c>
      <c r="R307" s="234"/>
      <c r="S307" s="234" t="s">
        <v>161</v>
      </c>
      <c r="T307" s="235" t="s">
        <v>162</v>
      </c>
      <c r="U307" s="216">
        <v>0</v>
      </c>
      <c r="V307" s="216">
        <f>ROUND(E307*U307,2)</f>
        <v>0</v>
      </c>
      <c r="W307" s="216"/>
      <c r="X307" s="216" t="s">
        <v>163</v>
      </c>
      <c r="Y307" s="207"/>
      <c r="Z307" s="207"/>
      <c r="AA307" s="207"/>
      <c r="AB307" s="207"/>
      <c r="AC307" s="207"/>
      <c r="AD307" s="207"/>
      <c r="AE307" s="207"/>
      <c r="AF307" s="207"/>
      <c r="AG307" s="207" t="s">
        <v>171</v>
      </c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">
      <c r="A308" s="214"/>
      <c r="B308" s="215"/>
      <c r="C308" s="253" t="s">
        <v>747</v>
      </c>
      <c r="D308" s="244"/>
      <c r="E308" s="244"/>
      <c r="F308" s="244"/>
      <c r="G308" s="244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07"/>
      <c r="Z308" s="207"/>
      <c r="AA308" s="207"/>
      <c r="AB308" s="207"/>
      <c r="AC308" s="207"/>
      <c r="AD308" s="207"/>
      <c r="AE308" s="207"/>
      <c r="AF308" s="207"/>
      <c r="AG308" s="207" t="s">
        <v>217</v>
      </c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14"/>
      <c r="B309" s="215"/>
      <c r="C309" s="250" t="s">
        <v>62</v>
      </c>
      <c r="D309" s="217"/>
      <c r="E309" s="218">
        <v>1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165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">
      <c r="A310" s="229">
        <v>78</v>
      </c>
      <c r="B310" s="230" t="s">
        <v>750</v>
      </c>
      <c r="C310" s="249" t="s">
        <v>751</v>
      </c>
      <c r="D310" s="231" t="s">
        <v>232</v>
      </c>
      <c r="E310" s="232">
        <v>5</v>
      </c>
      <c r="F310" s="233"/>
      <c r="G310" s="234">
        <f>ROUND(E310*F310,2)</f>
        <v>0</v>
      </c>
      <c r="H310" s="233"/>
      <c r="I310" s="234">
        <f>ROUND(E310*H310,2)</f>
        <v>0</v>
      </c>
      <c r="J310" s="233"/>
      <c r="K310" s="234">
        <f>ROUND(E310*J310,2)</f>
        <v>0</v>
      </c>
      <c r="L310" s="234">
        <v>21</v>
      </c>
      <c r="M310" s="234">
        <f>G310*(1+L310/100)</f>
        <v>0</v>
      </c>
      <c r="N310" s="234">
        <v>0</v>
      </c>
      <c r="O310" s="234">
        <f>ROUND(E310*N310,2)</f>
        <v>0</v>
      </c>
      <c r="P310" s="234">
        <v>0</v>
      </c>
      <c r="Q310" s="234">
        <f>ROUND(E310*P310,2)</f>
        <v>0</v>
      </c>
      <c r="R310" s="234"/>
      <c r="S310" s="234" t="s">
        <v>161</v>
      </c>
      <c r="T310" s="235" t="s">
        <v>162</v>
      </c>
      <c r="U310" s="216">
        <v>0</v>
      </c>
      <c r="V310" s="216">
        <f>ROUND(E310*U310,2)</f>
        <v>0</v>
      </c>
      <c r="W310" s="216"/>
      <c r="X310" s="216" t="s">
        <v>163</v>
      </c>
      <c r="Y310" s="207"/>
      <c r="Z310" s="207"/>
      <c r="AA310" s="207"/>
      <c r="AB310" s="207"/>
      <c r="AC310" s="207"/>
      <c r="AD310" s="207"/>
      <c r="AE310" s="207"/>
      <c r="AF310" s="207"/>
      <c r="AG310" s="207" t="s">
        <v>171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">
      <c r="A311" s="214"/>
      <c r="B311" s="215"/>
      <c r="C311" s="253" t="s">
        <v>703</v>
      </c>
      <c r="D311" s="244"/>
      <c r="E311" s="244"/>
      <c r="F311" s="244"/>
      <c r="G311" s="244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07"/>
      <c r="Z311" s="207"/>
      <c r="AA311" s="207"/>
      <c r="AB311" s="207"/>
      <c r="AC311" s="207"/>
      <c r="AD311" s="207"/>
      <c r="AE311" s="207"/>
      <c r="AF311" s="207"/>
      <c r="AG311" s="207" t="s">
        <v>217</v>
      </c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">
      <c r="A312" s="214"/>
      <c r="B312" s="215"/>
      <c r="C312" s="250" t="s">
        <v>70</v>
      </c>
      <c r="D312" s="217"/>
      <c r="E312" s="218">
        <v>5</v>
      </c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07"/>
      <c r="Z312" s="207"/>
      <c r="AA312" s="207"/>
      <c r="AB312" s="207"/>
      <c r="AC312" s="207"/>
      <c r="AD312" s="207"/>
      <c r="AE312" s="207"/>
      <c r="AF312" s="207"/>
      <c r="AG312" s="207" t="s">
        <v>165</v>
      </c>
      <c r="AH312" s="207">
        <v>0</v>
      </c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">
      <c r="A313" s="229">
        <v>79</v>
      </c>
      <c r="B313" s="230" t="s">
        <v>752</v>
      </c>
      <c r="C313" s="249" t="s">
        <v>753</v>
      </c>
      <c r="D313" s="231" t="s">
        <v>232</v>
      </c>
      <c r="E313" s="232">
        <v>1</v>
      </c>
      <c r="F313" s="233"/>
      <c r="G313" s="234">
        <f>ROUND(E313*F313,2)</f>
        <v>0</v>
      </c>
      <c r="H313" s="233"/>
      <c r="I313" s="234">
        <f>ROUND(E313*H313,2)</f>
        <v>0</v>
      </c>
      <c r="J313" s="233"/>
      <c r="K313" s="234">
        <f>ROUND(E313*J313,2)</f>
        <v>0</v>
      </c>
      <c r="L313" s="234">
        <v>21</v>
      </c>
      <c r="M313" s="234">
        <f>G313*(1+L313/100)</f>
        <v>0</v>
      </c>
      <c r="N313" s="234">
        <v>0</v>
      </c>
      <c r="O313" s="234">
        <f>ROUND(E313*N313,2)</f>
        <v>0</v>
      </c>
      <c r="P313" s="234">
        <v>0</v>
      </c>
      <c r="Q313" s="234">
        <f>ROUND(E313*P313,2)</f>
        <v>0</v>
      </c>
      <c r="R313" s="234"/>
      <c r="S313" s="234" t="s">
        <v>161</v>
      </c>
      <c r="T313" s="235" t="s">
        <v>162</v>
      </c>
      <c r="U313" s="216">
        <v>0</v>
      </c>
      <c r="V313" s="216">
        <f>ROUND(E313*U313,2)</f>
        <v>0</v>
      </c>
      <c r="W313" s="216"/>
      <c r="X313" s="216" t="s">
        <v>163</v>
      </c>
      <c r="Y313" s="207"/>
      <c r="Z313" s="207"/>
      <c r="AA313" s="207"/>
      <c r="AB313" s="207"/>
      <c r="AC313" s="207"/>
      <c r="AD313" s="207"/>
      <c r="AE313" s="207"/>
      <c r="AF313" s="207"/>
      <c r="AG313" s="207" t="s">
        <v>171</v>
      </c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">
      <c r="A314" s="214"/>
      <c r="B314" s="215"/>
      <c r="C314" s="253" t="s">
        <v>233</v>
      </c>
      <c r="D314" s="244"/>
      <c r="E314" s="244"/>
      <c r="F314" s="244"/>
      <c r="G314" s="244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07"/>
      <c r="Z314" s="207"/>
      <c r="AA314" s="207"/>
      <c r="AB314" s="207"/>
      <c r="AC314" s="207"/>
      <c r="AD314" s="207"/>
      <c r="AE314" s="207"/>
      <c r="AF314" s="207"/>
      <c r="AG314" s="207" t="s">
        <v>217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">
      <c r="A315" s="214"/>
      <c r="B315" s="215"/>
      <c r="C315" s="250" t="s">
        <v>62</v>
      </c>
      <c r="D315" s="217"/>
      <c r="E315" s="218">
        <v>1</v>
      </c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165</v>
      </c>
      <c r="AH315" s="207">
        <v>0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">
      <c r="A316" s="229">
        <v>80</v>
      </c>
      <c r="B316" s="230" t="s">
        <v>754</v>
      </c>
      <c r="C316" s="249" t="s">
        <v>755</v>
      </c>
      <c r="D316" s="231" t="s">
        <v>232</v>
      </c>
      <c r="E316" s="232">
        <v>1</v>
      </c>
      <c r="F316" s="233"/>
      <c r="G316" s="234">
        <f>ROUND(E316*F316,2)</f>
        <v>0</v>
      </c>
      <c r="H316" s="233"/>
      <c r="I316" s="234">
        <f>ROUND(E316*H316,2)</f>
        <v>0</v>
      </c>
      <c r="J316" s="233"/>
      <c r="K316" s="234">
        <f>ROUND(E316*J316,2)</f>
        <v>0</v>
      </c>
      <c r="L316" s="234">
        <v>21</v>
      </c>
      <c r="M316" s="234">
        <f>G316*(1+L316/100)</f>
        <v>0</v>
      </c>
      <c r="N316" s="234">
        <v>0</v>
      </c>
      <c r="O316" s="234">
        <f>ROUND(E316*N316,2)</f>
        <v>0</v>
      </c>
      <c r="P316" s="234">
        <v>0</v>
      </c>
      <c r="Q316" s="234">
        <f>ROUND(E316*P316,2)</f>
        <v>0</v>
      </c>
      <c r="R316" s="234"/>
      <c r="S316" s="234" t="s">
        <v>161</v>
      </c>
      <c r="T316" s="235" t="s">
        <v>162</v>
      </c>
      <c r="U316" s="216">
        <v>0</v>
      </c>
      <c r="V316" s="216">
        <f>ROUND(E316*U316,2)</f>
        <v>0</v>
      </c>
      <c r="W316" s="216"/>
      <c r="X316" s="216" t="s">
        <v>163</v>
      </c>
      <c r="Y316" s="207"/>
      <c r="Z316" s="207"/>
      <c r="AA316" s="207"/>
      <c r="AB316" s="207"/>
      <c r="AC316" s="207"/>
      <c r="AD316" s="207"/>
      <c r="AE316" s="207"/>
      <c r="AF316" s="207"/>
      <c r="AG316" s="207" t="s">
        <v>171</v>
      </c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">
      <c r="A317" s="214"/>
      <c r="B317" s="215"/>
      <c r="C317" s="253" t="s">
        <v>703</v>
      </c>
      <c r="D317" s="244"/>
      <c r="E317" s="244"/>
      <c r="F317" s="244"/>
      <c r="G317" s="244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07"/>
      <c r="Z317" s="207"/>
      <c r="AA317" s="207"/>
      <c r="AB317" s="207"/>
      <c r="AC317" s="207"/>
      <c r="AD317" s="207"/>
      <c r="AE317" s="207"/>
      <c r="AF317" s="207"/>
      <c r="AG317" s="207" t="s">
        <v>217</v>
      </c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">
      <c r="A318" s="214"/>
      <c r="B318" s="215"/>
      <c r="C318" s="250" t="s">
        <v>62</v>
      </c>
      <c r="D318" s="217"/>
      <c r="E318" s="218">
        <v>1</v>
      </c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165</v>
      </c>
      <c r="AH318" s="207">
        <v>0</v>
      </c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29">
        <v>81</v>
      </c>
      <c r="B319" s="230" t="s">
        <v>756</v>
      </c>
      <c r="C319" s="249" t="s">
        <v>757</v>
      </c>
      <c r="D319" s="231" t="s">
        <v>175</v>
      </c>
      <c r="E319" s="232">
        <v>10</v>
      </c>
      <c r="F319" s="233"/>
      <c r="G319" s="234">
        <f>ROUND(E319*F319,2)</f>
        <v>0</v>
      </c>
      <c r="H319" s="233"/>
      <c r="I319" s="234">
        <f>ROUND(E319*H319,2)</f>
        <v>0</v>
      </c>
      <c r="J319" s="233"/>
      <c r="K319" s="234">
        <f>ROUND(E319*J319,2)</f>
        <v>0</v>
      </c>
      <c r="L319" s="234">
        <v>21</v>
      </c>
      <c r="M319" s="234">
        <f>G319*(1+L319/100)</f>
        <v>0</v>
      </c>
      <c r="N319" s="234">
        <v>0</v>
      </c>
      <c r="O319" s="234">
        <f>ROUND(E319*N319,2)</f>
        <v>0</v>
      </c>
      <c r="P319" s="234">
        <v>8.2000000000000003E-2</v>
      </c>
      <c r="Q319" s="234">
        <f>ROUND(E319*P319,2)</f>
        <v>0.82</v>
      </c>
      <c r="R319" s="234"/>
      <c r="S319" s="234" t="s">
        <v>161</v>
      </c>
      <c r="T319" s="235" t="s">
        <v>162</v>
      </c>
      <c r="U319" s="216">
        <v>0.63</v>
      </c>
      <c r="V319" s="216">
        <f>ROUND(E319*U319,2)</f>
        <v>6.3</v>
      </c>
      <c r="W319" s="216"/>
      <c r="X319" s="216" t="s">
        <v>163</v>
      </c>
      <c r="Y319" s="207"/>
      <c r="Z319" s="207"/>
      <c r="AA319" s="207"/>
      <c r="AB319" s="207"/>
      <c r="AC319" s="207"/>
      <c r="AD319" s="207"/>
      <c r="AE319" s="207"/>
      <c r="AF319" s="207"/>
      <c r="AG319" s="207" t="s">
        <v>171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14"/>
      <c r="B320" s="215"/>
      <c r="C320" s="253" t="s">
        <v>703</v>
      </c>
      <c r="D320" s="244"/>
      <c r="E320" s="244"/>
      <c r="F320" s="244"/>
      <c r="G320" s="244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07"/>
      <c r="Z320" s="207"/>
      <c r="AA320" s="207"/>
      <c r="AB320" s="207"/>
      <c r="AC320" s="207"/>
      <c r="AD320" s="207"/>
      <c r="AE320" s="207"/>
      <c r="AF320" s="207"/>
      <c r="AG320" s="207" t="s">
        <v>217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">
      <c r="A321" s="214"/>
      <c r="B321" s="215"/>
      <c r="C321" s="250" t="s">
        <v>758</v>
      </c>
      <c r="D321" s="217"/>
      <c r="E321" s="218">
        <v>10</v>
      </c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165</v>
      </c>
      <c r="AH321" s="207">
        <v>0</v>
      </c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">
      <c r="A322" s="229">
        <v>82</v>
      </c>
      <c r="B322" s="230" t="s">
        <v>759</v>
      </c>
      <c r="C322" s="249" t="s">
        <v>760</v>
      </c>
      <c r="D322" s="231" t="s">
        <v>232</v>
      </c>
      <c r="E322" s="232">
        <v>5</v>
      </c>
      <c r="F322" s="233"/>
      <c r="G322" s="234">
        <f>ROUND(E322*F322,2)</f>
        <v>0</v>
      </c>
      <c r="H322" s="233"/>
      <c r="I322" s="234">
        <f>ROUND(E322*H322,2)</f>
        <v>0</v>
      </c>
      <c r="J322" s="233"/>
      <c r="K322" s="234">
        <f>ROUND(E322*J322,2)</f>
        <v>0</v>
      </c>
      <c r="L322" s="234">
        <v>21</v>
      </c>
      <c r="M322" s="234">
        <f>G322*(1+L322/100)</f>
        <v>0</v>
      </c>
      <c r="N322" s="234">
        <v>0</v>
      </c>
      <c r="O322" s="234">
        <f>ROUND(E322*N322,2)</f>
        <v>0</v>
      </c>
      <c r="P322" s="234">
        <v>0</v>
      </c>
      <c r="Q322" s="234">
        <f>ROUND(E322*P322,2)</f>
        <v>0</v>
      </c>
      <c r="R322" s="234"/>
      <c r="S322" s="234" t="s">
        <v>161</v>
      </c>
      <c r="T322" s="235" t="s">
        <v>162</v>
      </c>
      <c r="U322" s="216">
        <v>0</v>
      </c>
      <c r="V322" s="216">
        <f>ROUND(E322*U322,2)</f>
        <v>0</v>
      </c>
      <c r="W322" s="216"/>
      <c r="X322" s="216" t="s">
        <v>163</v>
      </c>
      <c r="Y322" s="207"/>
      <c r="Z322" s="207"/>
      <c r="AA322" s="207"/>
      <c r="AB322" s="207"/>
      <c r="AC322" s="207"/>
      <c r="AD322" s="207"/>
      <c r="AE322" s="207"/>
      <c r="AF322" s="207"/>
      <c r="AG322" s="207" t="s">
        <v>171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">
      <c r="A323" s="214"/>
      <c r="B323" s="215"/>
      <c r="C323" s="253" t="s">
        <v>747</v>
      </c>
      <c r="D323" s="244"/>
      <c r="E323" s="244"/>
      <c r="F323" s="244"/>
      <c r="G323" s="244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07"/>
      <c r="Z323" s="207"/>
      <c r="AA323" s="207"/>
      <c r="AB323" s="207"/>
      <c r="AC323" s="207"/>
      <c r="AD323" s="207"/>
      <c r="AE323" s="207"/>
      <c r="AF323" s="207"/>
      <c r="AG323" s="207" t="s">
        <v>217</v>
      </c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">
      <c r="A324" s="214"/>
      <c r="B324" s="215"/>
      <c r="C324" s="250" t="s">
        <v>761</v>
      </c>
      <c r="D324" s="217"/>
      <c r="E324" s="218">
        <v>5</v>
      </c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165</v>
      </c>
      <c r="AH324" s="207">
        <v>0</v>
      </c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">
      <c r="A325" s="229">
        <v>83</v>
      </c>
      <c r="B325" s="230" t="s">
        <v>762</v>
      </c>
      <c r="C325" s="249" t="s">
        <v>763</v>
      </c>
      <c r="D325" s="231" t="s">
        <v>175</v>
      </c>
      <c r="E325" s="232">
        <v>12</v>
      </c>
      <c r="F325" s="233"/>
      <c r="G325" s="234">
        <f>ROUND(E325*F325,2)</f>
        <v>0</v>
      </c>
      <c r="H325" s="233"/>
      <c r="I325" s="234">
        <f>ROUND(E325*H325,2)</f>
        <v>0</v>
      </c>
      <c r="J325" s="233"/>
      <c r="K325" s="234">
        <f>ROUND(E325*J325,2)</f>
        <v>0</v>
      </c>
      <c r="L325" s="234">
        <v>21</v>
      </c>
      <c r="M325" s="234">
        <f>G325*(1+L325/100)</f>
        <v>0</v>
      </c>
      <c r="N325" s="234">
        <v>0</v>
      </c>
      <c r="O325" s="234">
        <f>ROUND(E325*N325,2)</f>
        <v>0</v>
      </c>
      <c r="P325" s="234">
        <v>8.2000000000000003E-2</v>
      </c>
      <c r="Q325" s="234">
        <f>ROUND(E325*P325,2)</f>
        <v>0.98</v>
      </c>
      <c r="R325" s="234"/>
      <c r="S325" s="234" t="s">
        <v>161</v>
      </c>
      <c r="T325" s="235" t="s">
        <v>162</v>
      </c>
      <c r="U325" s="216">
        <v>0.63</v>
      </c>
      <c r="V325" s="216">
        <f>ROUND(E325*U325,2)</f>
        <v>7.56</v>
      </c>
      <c r="W325" s="216"/>
      <c r="X325" s="216" t="s">
        <v>163</v>
      </c>
      <c r="Y325" s="207"/>
      <c r="Z325" s="207"/>
      <c r="AA325" s="207"/>
      <c r="AB325" s="207"/>
      <c r="AC325" s="207"/>
      <c r="AD325" s="207"/>
      <c r="AE325" s="207"/>
      <c r="AF325" s="207"/>
      <c r="AG325" s="207" t="s">
        <v>171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14"/>
      <c r="B326" s="215"/>
      <c r="C326" s="253" t="s">
        <v>703</v>
      </c>
      <c r="D326" s="244"/>
      <c r="E326" s="244"/>
      <c r="F326" s="244"/>
      <c r="G326" s="244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07"/>
      <c r="Z326" s="207"/>
      <c r="AA326" s="207"/>
      <c r="AB326" s="207"/>
      <c r="AC326" s="207"/>
      <c r="AD326" s="207"/>
      <c r="AE326" s="207"/>
      <c r="AF326" s="207"/>
      <c r="AG326" s="207" t="s">
        <v>217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">
      <c r="A327" s="214"/>
      <c r="B327" s="215"/>
      <c r="C327" s="250" t="s">
        <v>720</v>
      </c>
      <c r="D327" s="217"/>
      <c r="E327" s="218">
        <v>12</v>
      </c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165</v>
      </c>
      <c r="AH327" s="207">
        <v>0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">
      <c r="A328" s="229">
        <v>84</v>
      </c>
      <c r="B328" s="230" t="s">
        <v>764</v>
      </c>
      <c r="C328" s="249" t="s">
        <v>765</v>
      </c>
      <c r="D328" s="231" t="s">
        <v>232</v>
      </c>
      <c r="E328" s="232">
        <v>2</v>
      </c>
      <c r="F328" s="233"/>
      <c r="G328" s="234">
        <f>ROUND(E328*F328,2)</f>
        <v>0</v>
      </c>
      <c r="H328" s="233"/>
      <c r="I328" s="234">
        <f>ROUND(E328*H328,2)</f>
        <v>0</v>
      </c>
      <c r="J328" s="233"/>
      <c r="K328" s="234">
        <f>ROUND(E328*J328,2)</f>
        <v>0</v>
      </c>
      <c r="L328" s="234">
        <v>21</v>
      </c>
      <c r="M328" s="234">
        <f>G328*(1+L328/100)</f>
        <v>0</v>
      </c>
      <c r="N328" s="234">
        <v>0</v>
      </c>
      <c r="O328" s="234">
        <f>ROUND(E328*N328,2)</f>
        <v>0</v>
      </c>
      <c r="P328" s="234">
        <v>0</v>
      </c>
      <c r="Q328" s="234">
        <f>ROUND(E328*P328,2)</f>
        <v>0</v>
      </c>
      <c r="R328" s="234"/>
      <c r="S328" s="234" t="s">
        <v>161</v>
      </c>
      <c r="T328" s="235" t="s">
        <v>162</v>
      </c>
      <c r="U328" s="216">
        <v>0</v>
      </c>
      <c r="V328" s="216">
        <f>ROUND(E328*U328,2)</f>
        <v>0</v>
      </c>
      <c r="W328" s="216"/>
      <c r="X328" s="216" t="s">
        <v>163</v>
      </c>
      <c r="Y328" s="207"/>
      <c r="Z328" s="207"/>
      <c r="AA328" s="207"/>
      <c r="AB328" s="207"/>
      <c r="AC328" s="207"/>
      <c r="AD328" s="207"/>
      <c r="AE328" s="207"/>
      <c r="AF328" s="207"/>
      <c r="AG328" s="207" t="s">
        <v>171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14"/>
      <c r="B329" s="215"/>
      <c r="C329" s="253" t="s">
        <v>766</v>
      </c>
      <c r="D329" s="244"/>
      <c r="E329" s="244"/>
      <c r="F329" s="244"/>
      <c r="G329" s="244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07"/>
      <c r="Z329" s="207"/>
      <c r="AA329" s="207"/>
      <c r="AB329" s="207"/>
      <c r="AC329" s="207"/>
      <c r="AD329" s="207"/>
      <c r="AE329" s="207"/>
      <c r="AF329" s="207"/>
      <c r="AG329" s="207" t="s">
        <v>217</v>
      </c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">
      <c r="A330" s="214"/>
      <c r="B330" s="215"/>
      <c r="C330" s="250" t="s">
        <v>66</v>
      </c>
      <c r="D330" s="217"/>
      <c r="E330" s="218">
        <v>2</v>
      </c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165</v>
      </c>
      <c r="AH330" s="207">
        <v>0</v>
      </c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x14ac:dyDescent="0.2">
      <c r="A331" s="223" t="s">
        <v>156</v>
      </c>
      <c r="B331" s="224" t="s">
        <v>66</v>
      </c>
      <c r="C331" s="248" t="s">
        <v>67</v>
      </c>
      <c r="D331" s="225"/>
      <c r="E331" s="226"/>
      <c r="F331" s="227"/>
      <c r="G331" s="227">
        <f>SUMIF(AG332:AG351,"&lt;&gt;NOR",G332:G351)</f>
        <v>0</v>
      </c>
      <c r="H331" s="227"/>
      <c r="I331" s="227">
        <f>SUM(I332:I351)</f>
        <v>0</v>
      </c>
      <c r="J331" s="227"/>
      <c r="K331" s="227">
        <f>SUM(K332:K351)</f>
        <v>0</v>
      </c>
      <c r="L331" s="227"/>
      <c r="M331" s="227">
        <f>SUM(M332:M351)</f>
        <v>0</v>
      </c>
      <c r="N331" s="227"/>
      <c r="O331" s="227">
        <f>SUM(O332:O351)</f>
        <v>24.900000000000002</v>
      </c>
      <c r="P331" s="227"/>
      <c r="Q331" s="227">
        <f>SUM(Q332:Q351)</f>
        <v>0</v>
      </c>
      <c r="R331" s="227"/>
      <c r="S331" s="227"/>
      <c r="T331" s="228"/>
      <c r="U331" s="222"/>
      <c r="V331" s="222">
        <f>SUM(V332:V351)</f>
        <v>6.65</v>
      </c>
      <c r="W331" s="222"/>
      <c r="X331" s="222"/>
      <c r="AG331" t="s">
        <v>157</v>
      </c>
    </row>
    <row r="332" spans="1:60" outlineLevel="1" x14ac:dyDescent="0.2">
      <c r="A332" s="229">
        <v>85</v>
      </c>
      <c r="B332" s="230" t="s">
        <v>767</v>
      </c>
      <c r="C332" s="249" t="s">
        <v>768</v>
      </c>
      <c r="D332" s="231" t="s">
        <v>546</v>
      </c>
      <c r="E332" s="232">
        <v>1.296</v>
      </c>
      <c r="F332" s="233"/>
      <c r="G332" s="234">
        <f>ROUND(E332*F332,2)</f>
        <v>0</v>
      </c>
      <c r="H332" s="233"/>
      <c r="I332" s="234">
        <f>ROUND(E332*H332,2)</f>
        <v>0</v>
      </c>
      <c r="J332" s="233"/>
      <c r="K332" s="234">
        <f>ROUND(E332*J332,2)</f>
        <v>0</v>
      </c>
      <c r="L332" s="234">
        <v>21</v>
      </c>
      <c r="M332" s="234">
        <f>G332*(1+L332/100)</f>
        <v>0</v>
      </c>
      <c r="N332" s="234">
        <v>2.5249999999999999</v>
      </c>
      <c r="O332" s="234">
        <f>ROUND(E332*N332,2)</f>
        <v>3.27</v>
      </c>
      <c r="P332" s="234">
        <v>0</v>
      </c>
      <c r="Q332" s="234">
        <f>ROUND(E332*P332,2)</f>
        <v>0</v>
      </c>
      <c r="R332" s="234" t="s">
        <v>769</v>
      </c>
      <c r="S332" s="234" t="s">
        <v>170</v>
      </c>
      <c r="T332" s="235" t="s">
        <v>170</v>
      </c>
      <c r="U332" s="216">
        <v>0.46</v>
      </c>
      <c r="V332" s="216">
        <f>ROUND(E332*U332,2)</f>
        <v>0.6</v>
      </c>
      <c r="W332" s="216"/>
      <c r="X332" s="216" t="s">
        <v>163</v>
      </c>
      <c r="Y332" s="207"/>
      <c r="Z332" s="207"/>
      <c r="AA332" s="207"/>
      <c r="AB332" s="207"/>
      <c r="AC332" s="207"/>
      <c r="AD332" s="207"/>
      <c r="AE332" s="207"/>
      <c r="AF332" s="207"/>
      <c r="AG332" s="207" t="s">
        <v>171</v>
      </c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">
      <c r="A333" s="214"/>
      <c r="B333" s="215"/>
      <c r="C333" s="252" t="s">
        <v>770</v>
      </c>
      <c r="D333" s="243"/>
      <c r="E333" s="243"/>
      <c r="F333" s="243"/>
      <c r="G333" s="243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07"/>
      <c r="Z333" s="207"/>
      <c r="AA333" s="207"/>
      <c r="AB333" s="207"/>
      <c r="AC333" s="207"/>
      <c r="AD333" s="207"/>
      <c r="AE333" s="207"/>
      <c r="AF333" s="207"/>
      <c r="AG333" s="207" t="s">
        <v>196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14"/>
      <c r="B334" s="215"/>
      <c r="C334" s="254" t="s">
        <v>771</v>
      </c>
      <c r="D334" s="245"/>
      <c r="E334" s="245"/>
      <c r="F334" s="245"/>
      <c r="G334" s="245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07"/>
      <c r="Z334" s="207"/>
      <c r="AA334" s="207"/>
      <c r="AB334" s="207"/>
      <c r="AC334" s="207"/>
      <c r="AD334" s="207"/>
      <c r="AE334" s="207"/>
      <c r="AF334" s="207"/>
      <c r="AG334" s="207" t="s">
        <v>217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">
      <c r="A335" s="214"/>
      <c r="B335" s="215"/>
      <c r="C335" s="250" t="s">
        <v>772</v>
      </c>
      <c r="D335" s="217"/>
      <c r="E335" s="218">
        <v>1.296</v>
      </c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07"/>
      <c r="Z335" s="207"/>
      <c r="AA335" s="207"/>
      <c r="AB335" s="207"/>
      <c r="AC335" s="207"/>
      <c r="AD335" s="207"/>
      <c r="AE335" s="207"/>
      <c r="AF335" s="207"/>
      <c r="AG335" s="207" t="s">
        <v>165</v>
      </c>
      <c r="AH335" s="207">
        <v>0</v>
      </c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ht="22.5" outlineLevel="1" x14ac:dyDescent="0.2">
      <c r="A336" s="229">
        <v>86</v>
      </c>
      <c r="B336" s="230" t="s">
        <v>773</v>
      </c>
      <c r="C336" s="249" t="s">
        <v>774</v>
      </c>
      <c r="D336" s="231" t="s">
        <v>191</v>
      </c>
      <c r="E336" s="232">
        <v>0.126</v>
      </c>
      <c r="F336" s="233"/>
      <c r="G336" s="234">
        <f>ROUND(E336*F336,2)</f>
        <v>0</v>
      </c>
      <c r="H336" s="233"/>
      <c r="I336" s="234">
        <f>ROUND(E336*H336,2)</f>
        <v>0</v>
      </c>
      <c r="J336" s="233"/>
      <c r="K336" s="234">
        <f>ROUND(E336*J336,2)</f>
        <v>0</v>
      </c>
      <c r="L336" s="234">
        <v>21</v>
      </c>
      <c r="M336" s="234">
        <f>G336*(1+L336/100)</f>
        <v>0</v>
      </c>
      <c r="N336" s="234">
        <v>1.0543899999999999</v>
      </c>
      <c r="O336" s="234">
        <f>ROUND(E336*N336,2)</f>
        <v>0.13</v>
      </c>
      <c r="P336" s="234">
        <v>0</v>
      </c>
      <c r="Q336" s="234">
        <f>ROUND(E336*P336,2)</f>
        <v>0</v>
      </c>
      <c r="R336" s="234" t="s">
        <v>775</v>
      </c>
      <c r="S336" s="234" t="s">
        <v>170</v>
      </c>
      <c r="T336" s="235" t="s">
        <v>170</v>
      </c>
      <c r="U336" s="216">
        <v>15.231</v>
      </c>
      <c r="V336" s="216">
        <f>ROUND(E336*U336,2)</f>
        <v>1.92</v>
      </c>
      <c r="W336" s="216"/>
      <c r="X336" s="216" t="s">
        <v>163</v>
      </c>
      <c r="Y336" s="207"/>
      <c r="Z336" s="207"/>
      <c r="AA336" s="207"/>
      <c r="AB336" s="207"/>
      <c r="AC336" s="207"/>
      <c r="AD336" s="207"/>
      <c r="AE336" s="207"/>
      <c r="AF336" s="207"/>
      <c r="AG336" s="207" t="s">
        <v>171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">
      <c r="A337" s="214"/>
      <c r="B337" s="215"/>
      <c r="C337" s="252" t="s">
        <v>776</v>
      </c>
      <c r="D337" s="243"/>
      <c r="E337" s="243"/>
      <c r="F337" s="243"/>
      <c r="G337" s="243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196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">
      <c r="A338" s="214"/>
      <c r="B338" s="215"/>
      <c r="C338" s="254" t="s">
        <v>771</v>
      </c>
      <c r="D338" s="245"/>
      <c r="E338" s="245"/>
      <c r="F338" s="245"/>
      <c r="G338" s="245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07"/>
      <c r="Z338" s="207"/>
      <c r="AA338" s="207"/>
      <c r="AB338" s="207"/>
      <c r="AC338" s="207"/>
      <c r="AD338" s="207"/>
      <c r="AE338" s="207"/>
      <c r="AF338" s="207"/>
      <c r="AG338" s="207" t="s">
        <v>217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">
      <c r="A339" s="214"/>
      <c r="B339" s="215"/>
      <c r="C339" s="250" t="s">
        <v>777</v>
      </c>
      <c r="D339" s="217"/>
      <c r="E339" s="218">
        <v>0.126</v>
      </c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165</v>
      </c>
      <c r="AH339" s="207">
        <v>0</v>
      </c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 x14ac:dyDescent="0.2">
      <c r="A340" s="229">
        <v>87</v>
      </c>
      <c r="B340" s="230" t="s">
        <v>778</v>
      </c>
      <c r="C340" s="249" t="s">
        <v>779</v>
      </c>
      <c r="D340" s="231" t="s">
        <v>546</v>
      </c>
      <c r="E340" s="232">
        <v>0.6</v>
      </c>
      <c r="F340" s="233"/>
      <c r="G340" s="234">
        <f>ROUND(E340*F340,2)</f>
        <v>0</v>
      </c>
      <c r="H340" s="233"/>
      <c r="I340" s="234">
        <f>ROUND(E340*H340,2)</f>
        <v>0</v>
      </c>
      <c r="J340" s="233"/>
      <c r="K340" s="234">
        <f>ROUND(E340*J340,2)</f>
        <v>0</v>
      </c>
      <c r="L340" s="234">
        <v>21</v>
      </c>
      <c r="M340" s="234">
        <f>G340*(1+L340/100)</f>
        <v>0</v>
      </c>
      <c r="N340" s="234">
        <v>2.5249999999999999</v>
      </c>
      <c r="O340" s="234">
        <f>ROUND(E340*N340,2)</f>
        <v>1.52</v>
      </c>
      <c r="P340" s="234">
        <v>0</v>
      </c>
      <c r="Q340" s="234">
        <f>ROUND(E340*P340,2)</f>
        <v>0</v>
      </c>
      <c r="R340" s="234" t="s">
        <v>775</v>
      </c>
      <c r="S340" s="234" t="s">
        <v>170</v>
      </c>
      <c r="T340" s="235" t="s">
        <v>170</v>
      </c>
      <c r="U340" s="216">
        <v>0.59899999999999998</v>
      </c>
      <c r="V340" s="216">
        <f>ROUND(E340*U340,2)</f>
        <v>0.36</v>
      </c>
      <c r="W340" s="216"/>
      <c r="X340" s="216" t="s">
        <v>163</v>
      </c>
      <c r="Y340" s="207"/>
      <c r="Z340" s="207"/>
      <c r="AA340" s="207"/>
      <c r="AB340" s="207"/>
      <c r="AC340" s="207"/>
      <c r="AD340" s="207"/>
      <c r="AE340" s="207"/>
      <c r="AF340" s="207"/>
      <c r="AG340" s="207" t="s">
        <v>171</v>
      </c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">
      <c r="A341" s="214"/>
      <c r="B341" s="215"/>
      <c r="C341" s="252" t="s">
        <v>780</v>
      </c>
      <c r="D341" s="243"/>
      <c r="E341" s="243"/>
      <c r="F341" s="243"/>
      <c r="G341" s="243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196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">
      <c r="A342" s="214"/>
      <c r="B342" s="215"/>
      <c r="C342" s="254" t="s">
        <v>781</v>
      </c>
      <c r="D342" s="245"/>
      <c r="E342" s="245"/>
      <c r="F342" s="245"/>
      <c r="G342" s="245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07"/>
      <c r="Z342" s="207"/>
      <c r="AA342" s="207"/>
      <c r="AB342" s="207"/>
      <c r="AC342" s="207"/>
      <c r="AD342" s="207"/>
      <c r="AE342" s="207"/>
      <c r="AF342" s="207"/>
      <c r="AG342" s="207" t="s">
        <v>217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">
      <c r="A343" s="214"/>
      <c r="B343" s="215"/>
      <c r="C343" s="250" t="s">
        <v>782</v>
      </c>
      <c r="D343" s="217"/>
      <c r="E343" s="218">
        <v>0.6</v>
      </c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07"/>
      <c r="Z343" s="207"/>
      <c r="AA343" s="207"/>
      <c r="AB343" s="207"/>
      <c r="AC343" s="207"/>
      <c r="AD343" s="207"/>
      <c r="AE343" s="207"/>
      <c r="AF343" s="207"/>
      <c r="AG343" s="207" t="s">
        <v>165</v>
      </c>
      <c r="AH343" s="207">
        <v>5</v>
      </c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">
      <c r="A344" s="229">
        <v>88</v>
      </c>
      <c r="B344" s="230" t="s">
        <v>783</v>
      </c>
      <c r="C344" s="249" t="s">
        <v>784</v>
      </c>
      <c r="D344" s="231" t="s">
        <v>546</v>
      </c>
      <c r="E344" s="232">
        <v>5.8</v>
      </c>
      <c r="F344" s="233"/>
      <c r="G344" s="234">
        <f>ROUND(E344*F344,2)</f>
        <v>0</v>
      </c>
      <c r="H344" s="233"/>
      <c r="I344" s="234">
        <f>ROUND(E344*H344,2)</f>
        <v>0</v>
      </c>
      <c r="J344" s="233"/>
      <c r="K344" s="234">
        <f>ROUND(E344*J344,2)</f>
        <v>0</v>
      </c>
      <c r="L344" s="234">
        <v>21</v>
      </c>
      <c r="M344" s="234">
        <f>G344*(1+L344/100)</f>
        <v>0</v>
      </c>
      <c r="N344" s="234">
        <v>2.5249999999999999</v>
      </c>
      <c r="O344" s="234">
        <f>ROUND(E344*N344,2)</f>
        <v>14.65</v>
      </c>
      <c r="P344" s="234">
        <v>0</v>
      </c>
      <c r="Q344" s="234">
        <f>ROUND(E344*P344,2)</f>
        <v>0</v>
      </c>
      <c r="R344" s="234"/>
      <c r="S344" s="234" t="s">
        <v>161</v>
      </c>
      <c r="T344" s="235" t="s">
        <v>162</v>
      </c>
      <c r="U344" s="216">
        <v>0.47699999999999998</v>
      </c>
      <c r="V344" s="216">
        <f>ROUND(E344*U344,2)</f>
        <v>2.77</v>
      </c>
      <c r="W344" s="216"/>
      <c r="X344" s="216" t="s">
        <v>163</v>
      </c>
      <c r="Y344" s="207"/>
      <c r="Z344" s="207"/>
      <c r="AA344" s="207"/>
      <c r="AB344" s="207"/>
      <c r="AC344" s="207"/>
      <c r="AD344" s="207"/>
      <c r="AE344" s="207"/>
      <c r="AF344" s="207"/>
      <c r="AG344" s="207" t="s">
        <v>171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">
      <c r="A345" s="214"/>
      <c r="B345" s="215"/>
      <c r="C345" s="253" t="s">
        <v>785</v>
      </c>
      <c r="D345" s="244"/>
      <c r="E345" s="244"/>
      <c r="F345" s="244"/>
      <c r="G345" s="244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07"/>
      <c r="Z345" s="207"/>
      <c r="AA345" s="207"/>
      <c r="AB345" s="207"/>
      <c r="AC345" s="207"/>
      <c r="AD345" s="207"/>
      <c r="AE345" s="207"/>
      <c r="AF345" s="207"/>
      <c r="AG345" s="207" t="s">
        <v>217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">
      <c r="A346" s="214"/>
      <c r="B346" s="215"/>
      <c r="C346" s="250" t="s">
        <v>786</v>
      </c>
      <c r="D346" s="217"/>
      <c r="E346" s="218">
        <v>5.8</v>
      </c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07"/>
      <c r="Z346" s="207"/>
      <c r="AA346" s="207"/>
      <c r="AB346" s="207"/>
      <c r="AC346" s="207"/>
      <c r="AD346" s="207"/>
      <c r="AE346" s="207"/>
      <c r="AF346" s="207"/>
      <c r="AG346" s="207" t="s">
        <v>165</v>
      </c>
      <c r="AH346" s="207">
        <v>0</v>
      </c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">
      <c r="A347" s="229">
        <v>89</v>
      </c>
      <c r="B347" s="230" t="s">
        <v>787</v>
      </c>
      <c r="C347" s="249" t="s">
        <v>788</v>
      </c>
      <c r="D347" s="231" t="s">
        <v>546</v>
      </c>
      <c r="E347" s="232">
        <v>2.1</v>
      </c>
      <c r="F347" s="233"/>
      <c r="G347" s="234">
        <f>ROUND(E347*F347,2)</f>
        <v>0</v>
      </c>
      <c r="H347" s="233"/>
      <c r="I347" s="234">
        <f>ROUND(E347*H347,2)</f>
        <v>0</v>
      </c>
      <c r="J347" s="233"/>
      <c r="K347" s="234">
        <f>ROUND(E347*J347,2)</f>
        <v>0</v>
      </c>
      <c r="L347" s="234">
        <v>21</v>
      </c>
      <c r="M347" s="234">
        <f>G347*(1+L347/100)</f>
        <v>0</v>
      </c>
      <c r="N347" s="234">
        <v>2.5249999999999999</v>
      </c>
      <c r="O347" s="234">
        <f>ROUND(E347*N347,2)</f>
        <v>5.3</v>
      </c>
      <c r="P347" s="234">
        <v>0</v>
      </c>
      <c r="Q347" s="234">
        <f>ROUND(E347*P347,2)</f>
        <v>0</v>
      </c>
      <c r="R347" s="234"/>
      <c r="S347" s="234" t="s">
        <v>161</v>
      </c>
      <c r="T347" s="235" t="s">
        <v>162</v>
      </c>
      <c r="U347" s="216">
        <v>0.47699999999999998</v>
      </c>
      <c r="V347" s="216">
        <f>ROUND(E347*U347,2)</f>
        <v>1</v>
      </c>
      <c r="W347" s="216"/>
      <c r="X347" s="216" t="s">
        <v>163</v>
      </c>
      <c r="Y347" s="207"/>
      <c r="Z347" s="207"/>
      <c r="AA347" s="207"/>
      <c r="AB347" s="207"/>
      <c r="AC347" s="207"/>
      <c r="AD347" s="207"/>
      <c r="AE347" s="207"/>
      <c r="AF347" s="207"/>
      <c r="AG347" s="207" t="s">
        <v>171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">
      <c r="A348" s="214"/>
      <c r="B348" s="215"/>
      <c r="C348" s="253" t="s">
        <v>785</v>
      </c>
      <c r="D348" s="244"/>
      <c r="E348" s="244"/>
      <c r="F348" s="244"/>
      <c r="G348" s="244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07"/>
      <c r="Z348" s="207"/>
      <c r="AA348" s="207"/>
      <c r="AB348" s="207"/>
      <c r="AC348" s="207"/>
      <c r="AD348" s="207"/>
      <c r="AE348" s="207"/>
      <c r="AF348" s="207"/>
      <c r="AG348" s="207" t="s">
        <v>217</v>
      </c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">
      <c r="A349" s="214"/>
      <c r="B349" s="215"/>
      <c r="C349" s="250" t="s">
        <v>789</v>
      </c>
      <c r="D349" s="217"/>
      <c r="E349" s="218">
        <v>2.1</v>
      </c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07"/>
      <c r="Z349" s="207"/>
      <c r="AA349" s="207"/>
      <c r="AB349" s="207"/>
      <c r="AC349" s="207"/>
      <c r="AD349" s="207"/>
      <c r="AE349" s="207"/>
      <c r="AF349" s="207"/>
      <c r="AG349" s="207" t="s">
        <v>165</v>
      </c>
      <c r="AH349" s="207">
        <v>0</v>
      </c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ht="33.75" outlineLevel="1" x14ac:dyDescent="0.2">
      <c r="A350" s="229">
        <v>90</v>
      </c>
      <c r="B350" s="230" t="s">
        <v>790</v>
      </c>
      <c r="C350" s="249" t="s">
        <v>791</v>
      </c>
      <c r="D350" s="231" t="s">
        <v>677</v>
      </c>
      <c r="E350" s="232">
        <v>30</v>
      </c>
      <c r="F350" s="233"/>
      <c r="G350" s="234">
        <f>ROUND(E350*F350,2)</f>
        <v>0</v>
      </c>
      <c r="H350" s="233"/>
      <c r="I350" s="234">
        <f>ROUND(E350*H350,2)</f>
        <v>0</v>
      </c>
      <c r="J350" s="233"/>
      <c r="K350" s="234">
        <f>ROUND(E350*J350,2)</f>
        <v>0</v>
      </c>
      <c r="L350" s="234">
        <v>21</v>
      </c>
      <c r="M350" s="234">
        <f>G350*(1+L350/100)</f>
        <v>0</v>
      </c>
      <c r="N350" s="234">
        <v>1E-3</v>
      </c>
      <c r="O350" s="234">
        <f>ROUND(E350*N350,2)</f>
        <v>0.03</v>
      </c>
      <c r="P350" s="234">
        <v>0</v>
      </c>
      <c r="Q350" s="234">
        <f>ROUND(E350*P350,2)</f>
        <v>0</v>
      </c>
      <c r="R350" s="234" t="s">
        <v>251</v>
      </c>
      <c r="S350" s="234" t="s">
        <v>170</v>
      </c>
      <c r="T350" s="235" t="s">
        <v>170</v>
      </c>
      <c r="U350" s="216">
        <v>0</v>
      </c>
      <c r="V350" s="216">
        <f>ROUND(E350*U350,2)</f>
        <v>0</v>
      </c>
      <c r="W350" s="216"/>
      <c r="X350" s="216" t="s">
        <v>252</v>
      </c>
      <c r="Y350" s="207"/>
      <c r="Z350" s="207"/>
      <c r="AA350" s="207"/>
      <c r="AB350" s="207"/>
      <c r="AC350" s="207"/>
      <c r="AD350" s="207"/>
      <c r="AE350" s="207"/>
      <c r="AF350" s="207"/>
      <c r="AG350" s="207" t="s">
        <v>253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">
      <c r="A351" s="214"/>
      <c r="B351" s="215"/>
      <c r="C351" s="250" t="s">
        <v>792</v>
      </c>
      <c r="D351" s="217"/>
      <c r="E351" s="218">
        <v>30</v>
      </c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165</v>
      </c>
      <c r="AH351" s="207">
        <v>5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x14ac:dyDescent="0.2">
      <c r="A352" s="223" t="s">
        <v>156</v>
      </c>
      <c r="B352" s="224" t="s">
        <v>70</v>
      </c>
      <c r="C352" s="248" t="s">
        <v>71</v>
      </c>
      <c r="D352" s="225"/>
      <c r="E352" s="226"/>
      <c r="F352" s="227"/>
      <c r="G352" s="227">
        <f>SUMIF(AG353:AG402,"&lt;&gt;NOR",G353:G402)</f>
        <v>0</v>
      </c>
      <c r="H352" s="227"/>
      <c r="I352" s="227">
        <f>SUM(I353:I402)</f>
        <v>0</v>
      </c>
      <c r="J352" s="227"/>
      <c r="K352" s="227">
        <f>SUM(K353:K402)</f>
        <v>0</v>
      </c>
      <c r="L352" s="227"/>
      <c r="M352" s="227">
        <f>SUM(M353:M402)</f>
        <v>0</v>
      </c>
      <c r="N352" s="227"/>
      <c r="O352" s="227">
        <f>SUM(O353:O402)</f>
        <v>772.01999999999987</v>
      </c>
      <c r="P352" s="227"/>
      <c r="Q352" s="227">
        <f>SUM(Q353:Q402)</f>
        <v>0</v>
      </c>
      <c r="R352" s="227"/>
      <c r="S352" s="227"/>
      <c r="T352" s="228"/>
      <c r="U352" s="222"/>
      <c r="V352" s="222">
        <f>SUM(V353:V402)</f>
        <v>1237.6299999999999</v>
      </c>
      <c r="W352" s="222"/>
      <c r="X352" s="222"/>
      <c r="AG352" t="s">
        <v>157</v>
      </c>
    </row>
    <row r="353" spans="1:60" ht="22.5" outlineLevel="1" x14ac:dyDescent="0.2">
      <c r="A353" s="229">
        <v>91</v>
      </c>
      <c r="B353" s="230" t="s">
        <v>793</v>
      </c>
      <c r="C353" s="249" t="s">
        <v>794</v>
      </c>
      <c r="D353" s="231" t="s">
        <v>168</v>
      </c>
      <c r="E353" s="232">
        <v>615.5</v>
      </c>
      <c r="F353" s="233"/>
      <c r="G353" s="234">
        <f>ROUND(E353*F353,2)</f>
        <v>0</v>
      </c>
      <c r="H353" s="233"/>
      <c r="I353" s="234">
        <f>ROUND(E353*H353,2)</f>
        <v>0</v>
      </c>
      <c r="J353" s="233"/>
      <c r="K353" s="234">
        <f>ROUND(E353*J353,2)</f>
        <v>0</v>
      </c>
      <c r="L353" s="234">
        <v>21</v>
      </c>
      <c r="M353" s="234">
        <f>G353*(1+L353/100)</f>
        <v>0</v>
      </c>
      <c r="N353" s="234">
        <v>0.378</v>
      </c>
      <c r="O353" s="234">
        <f>ROUND(E353*N353,2)</f>
        <v>232.66</v>
      </c>
      <c r="P353" s="234">
        <v>0</v>
      </c>
      <c r="Q353" s="234">
        <f>ROUND(E353*P353,2)</f>
        <v>0</v>
      </c>
      <c r="R353" s="234" t="s">
        <v>483</v>
      </c>
      <c r="S353" s="234" t="s">
        <v>170</v>
      </c>
      <c r="T353" s="235" t="s">
        <v>170</v>
      </c>
      <c r="U353" s="216">
        <v>2.5999999999999999E-2</v>
      </c>
      <c r="V353" s="216">
        <f>ROUND(E353*U353,2)</f>
        <v>16</v>
      </c>
      <c r="W353" s="216"/>
      <c r="X353" s="216" t="s">
        <v>163</v>
      </c>
      <c r="Y353" s="207"/>
      <c r="Z353" s="207"/>
      <c r="AA353" s="207"/>
      <c r="AB353" s="207"/>
      <c r="AC353" s="207"/>
      <c r="AD353" s="207"/>
      <c r="AE353" s="207"/>
      <c r="AF353" s="207"/>
      <c r="AG353" s="207" t="s">
        <v>171</v>
      </c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">
      <c r="A354" s="214"/>
      <c r="B354" s="215"/>
      <c r="C354" s="253" t="s">
        <v>485</v>
      </c>
      <c r="D354" s="244"/>
      <c r="E354" s="244"/>
      <c r="F354" s="244"/>
      <c r="G354" s="244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07"/>
      <c r="Z354" s="207"/>
      <c r="AA354" s="207"/>
      <c r="AB354" s="207"/>
      <c r="AC354" s="207"/>
      <c r="AD354" s="207"/>
      <c r="AE354" s="207"/>
      <c r="AF354" s="207"/>
      <c r="AG354" s="207" t="s">
        <v>217</v>
      </c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">
      <c r="A355" s="214"/>
      <c r="B355" s="215"/>
      <c r="C355" s="250" t="s">
        <v>795</v>
      </c>
      <c r="D355" s="217"/>
      <c r="E355" s="218">
        <v>615.5</v>
      </c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165</v>
      </c>
      <c r="AH355" s="207">
        <v>5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ht="22.5" outlineLevel="1" x14ac:dyDescent="0.2">
      <c r="A356" s="229">
        <v>92</v>
      </c>
      <c r="B356" s="230" t="s">
        <v>796</v>
      </c>
      <c r="C356" s="249" t="s">
        <v>797</v>
      </c>
      <c r="D356" s="231" t="s">
        <v>168</v>
      </c>
      <c r="E356" s="232">
        <v>195.6</v>
      </c>
      <c r="F356" s="233"/>
      <c r="G356" s="234">
        <f>ROUND(E356*F356,2)</f>
        <v>0</v>
      </c>
      <c r="H356" s="233"/>
      <c r="I356" s="234">
        <f>ROUND(E356*H356,2)</f>
        <v>0</v>
      </c>
      <c r="J356" s="233"/>
      <c r="K356" s="234">
        <f>ROUND(E356*J356,2)</f>
        <v>0</v>
      </c>
      <c r="L356" s="234">
        <v>21</v>
      </c>
      <c r="M356" s="234">
        <f>G356*(1+L356/100)</f>
        <v>0</v>
      </c>
      <c r="N356" s="234">
        <v>0.26375999999999999</v>
      </c>
      <c r="O356" s="234">
        <f>ROUND(E356*N356,2)</f>
        <v>51.59</v>
      </c>
      <c r="P356" s="234">
        <v>0</v>
      </c>
      <c r="Q356" s="234">
        <f>ROUND(E356*P356,2)</f>
        <v>0</v>
      </c>
      <c r="R356" s="234" t="s">
        <v>483</v>
      </c>
      <c r="S356" s="234" t="s">
        <v>170</v>
      </c>
      <c r="T356" s="235" t="s">
        <v>170</v>
      </c>
      <c r="U356" s="216">
        <v>0.04</v>
      </c>
      <c r="V356" s="216">
        <f>ROUND(E356*U356,2)</f>
        <v>7.82</v>
      </c>
      <c r="W356" s="216"/>
      <c r="X356" s="216" t="s">
        <v>163</v>
      </c>
      <c r="Y356" s="207"/>
      <c r="Z356" s="207"/>
      <c r="AA356" s="207"/>
      <c r="AB356" s="207"/>
      <c r="AC356" s="207"/>
      <c r="AD356" s="207"/>
      <c r="AE356" s="207"/>
      <c r="AF356" s="207"/>
      <c r="AG356" s="207" t="s">
        <v>164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">
      <c r="A357" s="214"/>
      <c r="B357" s="215"/>
      <c r="C357" s="252" t="s">
        <v>798</v>
      </c>
      <c r="D357" s="243"/>
      <c r="E357" s="243"/>
      <c r="F357" s="243"/>
      <c r="G357" s="243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07"/>
      <c r="Z357" s="207"/>
      <c r="AA357" s="207"/>
      <c r="AB357" s="207"/>
      <c r="AC357" s="207"/>
      <c r="AD357" s="207"/>
      <c r="AE357" s="207"/>
      <c r="AF357" s="207"/>
      <c r="AG357" s="207" t="s">
        <v>196</v>
      </c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">
      <c r="A358" s="214"/>
      <c r="B358" s="215"/>
      <c r="C358" s="254" t="s">
        <v>485</v>
      </c>
      <c r="D358" s="245"/>
      <c r="E358" s="245"/>
      <c r="F358" s="245"/>
      <c r="G358" s="245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07"/>
      <c r="Z358" s="207"/>
      <c r="AA358" s="207"/>
      <c r="AB358" s="207"/>
      <c r="AC358" s="207"/>
      <c r="AD358" s="207"/>
      <c r="AE358" s="207"/>
      <c r="AF358" s="207"/>
      <c r="AG358" s="207" t="s">
        <v>217</v>
      </c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">
      <c r="A359" s="214"/>
      <c r="B359" s="215"/>
      <c r="C359" s="250" t="s">
        <v>799</v>
      </c>
      <c r="D359" s="217"/>
      <c r="E359" s="218">
        <v>195.6</v>
      </c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07"/>
      <c r="Z359" s="207"/>
      <c r="AA359" s="207"/>
      <c r="AB359" s="207"/>
      <c r="AC359" s="207"/>
      <c r="AD359" s="207"/>
      <c r="AE359" s="207"/>
      <c r="AF359" s="207"/>
      <c r="AG359" s="207" t="s">
        <v>165</v>
      </c>
      <c r="AH359" s="207">
        <v>5</v>
      </c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">
      <c r="A360" s="229">
        <v>93</v>
      </c>
      <c r="B360" s="230" t="s">
        <v>800</v>
      </c>
      <c r="C360" s="249" t="s">
        <v>801</v>
      </c>
      <c r="D360" s="231" t="s">
        <v>168</v>
      </c>
      <c r="E360" s="232">
        <v>503.2</v>
      </c>
      <c r="F360" s="233"/>
      <c r="G360" s="234">
        <f>ROUND(E360*F360,2)</f>
        <v>0</v>
      </c>
      <c r="H360" s="233"/>
      <c r="I360" s="234">
        <f>ROUND(E360*H360,2)</f>
        <v>0</v>
      </c>
      <c r="J360" s="233"/>
      <c r="K360" s="234">
        <f>ROUND(E360*J360,2)</f>
        <v>0</v>
      </c>
      <c r="L360" s="234">
        <v>21</v>
      </c>
      <c r="M360" s="234">
        <f>G360*(1+L360/100)</f>
        <v>0</v>
      </c>
      <c r="N360" s="234">
        <v>0.63856999999999997</v>
      </c>
      <c r="O360" s="234">
        <f>ROUND(E360*N360,2)</f>
        <v>321.33</v>
      </c>
      <c r="P360" s="234">
        <v>0</v>
      </c>
      <c r="Q360" s="234">
        <f>ROUND(E360*P360,2)</f>
        <v>0</v>
      </c>
      <c r="R360" s="234" t="s">
        <v>483</v>
      </c>
      <c r="S360" s="234" t="s">
        <v>170</v>
      </c>
      <c r="T360" s="235" t="s">
        <v>170</v>
      </c>
      <c r="U360" s="216">
        <v>2.7E-2</v>
      </c>
      <c r="V360" s="216">
        <f>ROUND(E360*U360,2)</f>
        <v>13.59</v>
      </c>
      <c r="W360" s="216"/>
      <c r="X360" s="216" t="s">
        <v>163</v>
      </c>
      <c r="Y360" s="207"/>
      <c r="Z360" s="207"/>
      <c r="AA360" s="207"/>
      <c r="AB360" s="207"/>
      <c r="AC360" s="207"/>
      <c r="AD360" s="207"/>
      <c r="AE360" s="207"/>
      <c r="AF360" s="207"/>
      <c r="AG360" s="207" t="s">
        <v>171</v>
      </c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">
      <c r="A361" s="214"/>
      <c r="B361" s="215"/>
      <c r="C361" s="252" t="s">
        <v>802</v>
      </c>
      <c r="D361" s="243"/>
      <c r="E361" s="243"/>
      <c r="F361" s="243"/>
      <c r="G361" s="243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07"/>
      <c r="Z361" s="207"/>
      <c r="AA361" s="207"/>
      <c r="AB361" s="207"/>
      <c r="AC361" s="207"/>
      <c r="AD361" s="207"/>
      <c r="AE361" s="207"/>
      <c r="AF361" s="207"/>
      <c r="AG361" s="207" t="s">
        <v>196</v>
      </c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">
      <c r="A362" s="214"/>
      <c r="B362" s="215"/>
      <c r="C362" s="254" t="s">
        <v>485</v>
      </c>
      <c r="D362" s="245"/>
      <c r="E362" s="245"/>
      <c r="F362" s="245"/>
      <c r="G362" s="245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07"/>
      <c r="Z362" s="207"/>
      <c r="AA362" s="207"/>
      <c r="AB362" s="207"/>
      <c r="AC362" s="207"/>
      <c r="AD362" s="207"/>
      <c r="AE362" s="207"/>
      <c r="AF362" s="207"/>
      <c r="AG362" s="207" t="s">
        <v>217</v>
      </c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">
      <c r="A363" s="214"/>
      <c r="B363" s="215"/>
      <c r="C363" s="250" t="s">
        <v>803</v>
      </c>
      <c r="D363" s="217"/>
      <c r="E363" s="218">
        <v>503.2</v>
      </c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07"/>
      <c r="Z363" s="207"/>
      <c r="AA363" s="207"/>
      <c r="AB363" s="207"/>
      <c r="AC363" s="207"/>
      <c r="AD363" s="207"/>
      <c r="AE363" s="207"/>
      <c r="AF363" s="207"/>
      <c r="AG363" s="207" t="s">
        <v>165</v>
      </c>
      <c r="AH363" s="207">
        <v>5</v>
      </c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">
      <c r="A364" s="229">
        <v>94</v>
      </c>
      <c r="B364" s="230" t="s">
        <v>804</v>
      </c>
      <c r="C364" s="249" t="s">
        <v>805</v>
      </c>
      <c r="D364" s="231" t="s">
        <v>168</v>
      </c>
      <c r="E364" s="232">
        <v>195.6</v>
      </c>
      <c r="F364" s="233"/>
      <c r="G364" s="234">
        <f>ROUND(E364*F364,2)</f>
        <v>0</v>
      </c>
      <c r="H364" s="233"/>
      <c r="I364" s="234">
        <f>ROUND(E364*H364,2)</f>
        <v>0</v>
      </c>
      <c r="J364" s="233"/>
      <c r="K364" s="234">
        <f>ROUND(E364*J364,2)</f>
        <v>0</v>
      </c>
      <c r="L364" s="234">
        <v>21</v>
      </c>
      <c r="M364" s="234">
        <f>G364*(1+L364/100)</f>
        <v>0</v>
      </c>
      <c r="N364" s="234">
        <v>6.0099999999999997E-3</v>
      </c>
      <c r="O364" s="234">
        <f>ROUND(E364*N364,2)</f>
        <v>1.18</v>
      </c>
      <c r="P364" s="234">
        <v>0</v>
      </c>
      <c r="Q364" s="234">
        <f>ROUND(E364*P364,2)</f>
        <v>0</v>
      </c>
      <c r="R364" s="234" t="s">
        <v>483</v>
      </c>
      <c r="S364" s="234" t="s">
        <v>170</v>
      </c>
      <c r="T364" s="235" t="s">
        <v>170</v>
      </c>
      <c r="U364" s="216">
        <v>4.0000000000000001E-3</v>
      </c>
      <c r="V364" s="216">
        <f>ROUND(E364*U364,2)</f>
        <v>0.78</v>
      </c>
      <c r="W364" s="216"/>
      <c r="X364" s="216" t="s">
        <v>163</v>
      </c>
      <c r="Y364" s="207"/>
      <c r="Z364" s="207"/>
      <c r="AA364" s="207"/>
      <c r="AB364" s="207"/>
      <c r="AC364" s="207"/>
      <c r="AD364" s="207"/>
      <c r="AE364" s="207"/>
      <c r="AF364" s="207"/>
      <c r="AG364" s="207" t="s">
        <v>171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">
      <c r="A365" s="214"/>
      <c r="B365" s="215"/>
      <c r="C365" s="252" t="s">
        <v>806</v>
      </c>
      <c r="D365" s="243"/>
      <c r="E365" s="243"/>
      <c r="F365" s="243"/>
      <c r="G365" s="243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07"/>
      <c r="Z365" s="207"/>
      <c r="AA365" s="207"/>
      <c r="AB365" s="207"/>
      <c r="AC365" s="207"/>
      <c r="AD365" s="207"/>
      <c r="AE365" s="207"/>
      <c r="AF365" s="207"/>
      <c r="AG365" s="207" t="s">
        <v>196</v>
      </c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">
      <c r="A366" s="214"/>
      <c r="B366" s="215"/>
      <c r="C366" s="254" t="s">
        <v>485</v>
      </c>
      <c r="D366" s="245"/>
      <c r="E366" s="245"/>
      <c r="F366" s="245"/>
      <c r="G366" s="245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07"/>
      <c r="Z366" s="207"/>
      <c r="AA366" s="207"/>
      <c r="AB366" s="207"/>
      <c r="AC366" s="207"/>
      <c r="AD366" s="207"/>
      <c r="AE366" s="207"/>
      <c r="AF366" s="207"/>
      <c r="AG366" s="207" t="s">
        <v>217</v>
      </c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">
      <c r="A367" s="214"/>
      <c r="B367" s="215"/>
      <c r="C367" s="250" t="s">
        <v>807</v>
      </c>
      <c r="D367" s="217"/>
      <c r="E367" s="218">
        <v>195.6</v>
      </c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07"/>
      <c r="Z367" s="207"/>
      <c r="AA367" s="207"/>
      <c r="AB367" s="207"/>
      <c r="AC367" s="207"/>
      <c r="AD367" s="207"/>
      <c r="AE367" s="207"/>
      <c r="AF367" s="207"/>
      <c r="AG367" s="207" t="s">
        <v>165</v>
      </c>
      <c r="AH367" s="207">
        <v>5</v>
      </c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ht="22.5" outlineLevel="1" x14ac:dyDescent="0.2">
      <c r="A368" s="229">
        <v>95</v>
      </c>
      <c r="B368" s="230" t="s">
        <v>808</v>
      </c>
      <c r="C368" s="249" t="s">
        <v>809</v>
      </c>
      <c r="D368" s="231" t="s">
        <v>168</v>
      </c>
      <c r="E368" s="232">
        <v>195.6</v>
      </c>
      <c r="F368" s="233"/>
      <c r="G368" s="234">
        <f>ROUND(E368*F368,2)</f>
        <v>0</v>
      </c>
      <c r="H368" s="233"/>
      <c r="I368" s="234">
        <f>ROUND(E368*H368,2)</f>
        <v>0</v>
      </c>
      <c r="J368" s="233"/>
      <c r="K368" s="234">
        <f>ROUND(E368*J368,2)</f>
        <v>0</v>
      </c>
      <c r="L368" s="234">
        <v>21</v>
      </c>
      <c r="M368" s="234">
        <f>G368*(1+L368/100)</f>
        <v>0</v>
      </c>
      <c r="N368" s="234">
        <v>6.0999999999999997E-4</v>
      </c>
      <c r="O368" s="234">
        <f>ROUND(E368*N368,2)</f>
        <v>0.12</v>
      </c>
      <c r="P368" s="234">
        <v>0</v>
      </c>
      <c r="Q368" s="234">
        <f>ROUND(E368*P368,2)</f>
        <v>0</v>
      </c>
      <c r="R368" s="234" t="s">
        <v>483</v>
      </c>
      <c r="S368" s="234" t="s">
        <v>170</v>
      </c>
      <c r="T368" s="235" t="s">
        <v>170</v>
      </c>
      <c r="U368" s="216">
        <v>2E-3</v>
      </c>
      <c r="V368" s="216">
        <f>ROUND(E368*U368,2)</f>
        <v>0.39</v>
      </c>
      <c r="W368" s="216"/>
      <c r="X368" s="216" t="s">
        <v>163</v>
      </c>
      <c r="Y368" s="207"/>
      <c r="Z368" s="207"/>
      <c r="AA368" s="207"/>
      <c r="AB368" s="207"/>
      <c r="AC368" s="207"/>
      <c r="AD368" s="207"/>
      <c r="AE368" s="207"/>
      <c r="AF368" s="207"/>
      <c r="AG368" s="207" t="s">
        <v>171</v>
      </c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 x14ac:dyDescent="0.2">
      <c r="A369" s="214"/>
      <c r="B369" s="215"/>
      <c r="C369" s="253" t="s">
        <v>485</v>
      </c>
      <c r="D369" s="244"/>
      <c r="E369" s="244"/>
      <c r="F369" s="244"/>
      <c r="G369" s="244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07"/>
      <c r="Z369" s="207"/>
      <c r="AA369" s="207"/>
      <c r="AB369" s="207"/>
      <c r="AC369" s="207"/>
      <c r="AD369" s="207"/>
      <c r="AE369" s="207"/>
      <c r="AF369" s="207"/>
      <c r="AG369" s="207" t="s">
        <v>217</v>
      </c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">
      <c r="A370" s="214"/>
      <c r="B370" s="215"/>
      <c r="C370" s="250" t="s">
        <v>810</v>
      </c>
      <c r="D370" s="217"/>
      <c r="E370" s="218">
        <v>97.8</v>
      </c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165</v>
      </c>
      <c r="AH370" s="207">
        <v>5</v>
      </c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">
      <c r="A371" s="214"/>
      <c r="B371" s="215"/>
      <c r="C371" s="250" t="s">
        <v>811</v>
      </c>
      <c r="D371" s="217"/>
      <c r="E371" s="218">
        <v>97.8</v>
      </c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07"/>
      <c r="Z371" s="207"/>
      <c r="AA371" s="207"/>
      <c r="AB371" s="207"/>
      <c r="AC371" s="207"/>
      <c r="AD371" s="207"/>
      <c r="AE371" s="207"/>
      <c r="AF371" s="207"/>
      <c r="AG371" s="207" t="s">
        <v>165</v>
      </c>
      <c r="AH371" s="207">
        <v>5</v>
      </c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ht="22.5" outlineLevel="1" x14ac:dyDescent="0.2">
      <c r="A372" s="229">
        <v>96</v>
      </c>
      <c r="B372" s="230" t="s">
        <v>812</v>
      </c>
      <c r="C372" s="249" t="s">
        <v>813</v>
      </c>
      <c r="D372" s="231" t="s">
        <v>168</v>
      </c>
      <c r="E372" s="232">
        <v>97.8</v>
      </c>
      <c r="F372" s="233"/>
      <c r="G372" s="234">
        <f>ROUND(E372*F372,2)</f>
        <v>0</v>
      </c>
      <c r="H372" s="233"/>
      <c r="I372" s="234">
        <f>ROUND(E372*H372,2)</f>
        <v>0</v>
      </c>
      <c r="J372" s="233"/>
      <c r="K372" s="234">
        <f>ROUND(E372*J372,2)</f>
        <v>0</v>
      </c>
      <c r="L372" s="234">
        <v>21</v>
      </c>
      <c r="M372" s="234">
        <f>G372*(1+L372/100)</f>
        <v>0</v>
      </c>
      <c r="N372" s="234">
        <v>0.12966</v>
      </c>
      <c r="O372" s="234">
        <f>ROUND(E372*N372,2)</f>
        <v>12.68</v>
      </c>
      <c r="P372" s="234">
        <v>0</v>
      </c>
      <c r="Q372" s="234">
        <f>ROUND(E372*P372,2)</f>
        <v>0</v>
      </c>
      <c r="R372" s="234" t="s">
        <v>483</v>
      </c>
      <c r="S372" s="234" t="s">
        <v>170</v>
      </c>
      <c r="T372" s="235" t="s">
        <v>170</v>
      </c>
      <c r="U372" s="216">
        <v>0.02</v>
      </c>
      <c r="V372" s="216">
        <f>ROUND(E372*U372,2)</f>
        <v>1.96</v>
      </c>
      <c r="W372" s="216"/>
      <c r="X372" s="216" t="s">
        <v>163</v>
      </c>
      <c r="Y372" s="207"/>
      <c r="Z372" s="207"/>
      <c r="AA372" s="207"/>
      <c r="AB372" s="207"/>
      <c r="AC372" s="207"/>
      <c r="AD372" s="207"/>
      <c r="AE372" s="207"/>
      <c r="AF372" s="207"/>
      <c r="AG372" s="207" t="s">
        <v>171</v>
      </c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outlineLevel="1" x14ac:dyDescent="0.2">
      <c r="A373" s="214"/>
      <c r="B373" s="215"/>
      <c r="C373" s="253" t="s">
        <v>814</v>
      </c>
      <c r="D373" s="244"/>
      <c r="E373" s="244"/>
      <c r="F373" s="244"/>
      <c r="G373" s="244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07"/>
      <c r="Z373" s="207"/>
      <c r="AA373" s="207"/>
      <c r="AB373" s="207"/>
      <c r="AC373" s="207"/>
      <c r="AD373" s="207"/>
      <c r="AE373" s="207"/>
      <c r="AF373" s="207"/>
      <c r="AG373" s="207" t="s">
        <v>217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">
      <c r="A374" s="214"/>
      <c r="B374" s="215"/>
      <c r="C374" s="254" t="s">
        <v>485</v>
      </c>
      <c r="D374" s="245"/>
      <c r="E374" s="245"/>
      <c r="F374" s="245"/>
      <c r="G374" s="245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07"/>
      <c r="Z374" s="207"/>
      <c r="AA374" s="207"/>
      <c r="AB374" s="207"/>
      <c r="AC374" s="207"/>
      <c r="AD374" s="207"/>
      <c r="AE374" s="207"/>
      <c r="AF374" s="207"/>
      <c r="AG374" s="207" t="s">
        <v>217</v>
      </c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">
      <c r="A375" s="214"/>
      <c r="B375" s="215"/>
      <c r="C375" s="250" t="s">
        <v>815</v>
      </c>
      <c r="D375" s="217"/>
      <c r="E375" s="218">
        <v>97.8</v>
      </c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07"/>
      <c r="Z375" s="207"/>
      <c r="AA375" s="207"/>
      <c r="AB375" s="207"/>
      <c r="AC375" s="207"/>
      <c r="AD375" s="207"/>
      <c r="AE375" s="207"/>
      <c r="AF375" s="207"/>
      <c r="AG375" s="207" t="s">
        <v>165</v>
      </c>
      <c r="AH375" s="207">
        <v>0</v>
      </c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ht="22.5" outlineLevel="1" x14ac:dyDescent="0.2">
      <c r="A376" s="229">
        <v>97</v>
      </c>
      <c r="B376" s="230" t="s">
        <v>816</v>
      </c>
      <c r="C376" s="249" t="s">
        <v>817</v>
      </c>
      <c r="D376" s="231" t="s">
        <v>168</v>
      </c>
      <c r="E376" s="232">
        <v>97.8</v>
      </c>
      <c r="F376" s="233"/>
      <c r="G376" s="234">
        <f>ROUND(E376*F376,2)</f>
        <v>0</v>
      </c>
      <c r="H376" s="233"/>
      <c r="I376" s="234">
        <f>ROUND(E376*H376,2)</f>
        <v>0</v>
      </c>
      <c r="J376" s="233"/>
      <c r="K376" s="234">
        <f>ROUND(E376*J376,2)</f>
        <v>0</v>
      </c>
      <c r="L376" s="234">
        <v>21</v>
      </c>
      <c r="M376" s="234">
        <f>G376*(1+L376/100)</f>
        <v>0</v>
      </c>
      <c r="N376" s="234">
        <v>0.12966</v>
      </c>
      <c r="O376" s="234">
        <f>ROUND(E376*N376,2)</f>
        <v>12.68</v>
      </c>
      <c r="P376" s="234">
        <v>0</v>
      </c>
      <c r="Q376" s="234">
        <f>ROUND(E376*P376,2)</f>
        <v>0</v>
      </c>
      <c r="R376" s="234" t="s">
        <v>483</v>
      </c>
      <c r="S376" s="234" t="s">
        <v>170</v>
      </c>
      <c r="T376" s="235" t="s">
        <v>170</v>
      </c>
      <c r="U376" s="216">
        <v>0.02</v>
      </c>
      <c r="V376" s="216">
        <f>ROUND(E376*U376,2)</f>
        <v>1.96</v>
      </c>
      <c r="W376" s="216"/>
      <c r="X376" s="216" t="s">
        <v>163</v>
      </c>
      <c r="Y376" s="207"/>
      <c r="Z376" s="207"/>
      <c r="AA376" s="207"/>
      <c r="AB376" s="207"/>
      <c r="AC376" s="207"/>
      <c r="AD376" s="207"/>
      <c r="AE376" s="207"/>
      <c r="AF376" s="207"/>
      <c r="AG376" s="207" t="s">
        <v>171</v>
      </c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outlineLevel="1" x14ac:dyDescent="0.2">
      <c r="A377" s="214"/>
      <c r="B377" s="215"/>
      <c r="C377" s="253" t="s">
        <v>485</v>
      </c>
      <c r="D377" s="244"/>
      <c r="E377" s="244"/>
      <c r="F377" s="244"/>
      <c r="G377" s="244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07"/>
      <c r="Z377" s="207"/>
      <c r="AA377" s="207"/>
      <c r="AB377" s="207"/>
      <c r="AC377" s="207"/>
      <c r="AD377" s="207"/>
      <c r="AE377" s="207"/>
      <c r="AF377" s="207"/>
      <c r="AG377" s="207" t="s">
        <v>217</v>
      </c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">
      <c r="A378" s="214"/>
      <c r="B378" s="215"/>
      <c r="C378" s="250" t="s">
        <v>815</v>
      </c>
      <c r="D378" s="217"/>
      <c r="E378" s="218">
        <v>97.8</v>
      </c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07"/>
      <c r="Z378" s="207"/>
      <c r="AA378" s="207"/>
      <c r="AB378" s="207"/>
      <c r="AC378" s="207"/>
      <c r="AD378" s="207"/>
      <c r="AE378" s="207"/>
      <c r="AF378" s="207"/>
      <c r="AG378" s="207" t="s">
        <v>165</v>
      </c>
      <c r="AH378" s="207">
        <v>0</v>
      </c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">
      <c r="A379" s="229">
        <v>98</v>
      </c>
      <c r="B379" s="230" t="s">
        <v>818</v>
      </c>
      <c r="C379" s="249" t="s">
        <v>819</v>
      </c>
      <c r="D379" s="231" t="s">
        <v>168</v>
      </c>
      <c r="E379" s="232">
        <v>1024.5</v>
      </c>
      <c r="F379" s="233"/>
      <c r="G379" s="234">
        <f>ROUND(E379*F379,2)</f>
        <v>0</v>
      </c>
      <c r="H379" s="233"/>
      <c r="I379" s="234">
        <f>ROUND(E379*H379,2)</f>
        <v>0</v>
      </c>
      <c r="J379" s="233"/>
      <c r="K379" s="234">
        <f>ROUND(E379*J379,2)</f>
        <v>0</v>
      </c>
      <c r="L379" s="234">
        <v>21</v>
      </c>
      <c r="M379" s="234">
        <f>G379*(1+L379/100)</f>
        <v>0</v>
      </c>
      <c r="N379" s="234">
        <v>0.11</v>
      </c>
      <c r="O379" s="234">
        <f>ROUND(E379*N379,2)</f>
        <v>112.7</v>
      </c>
      <c r="P379" s="234">
        <v>0</v>
      </c>
      <c r="Q379" s="234">
        <f>ROUND(E379*P379,2)</f>
        <v>0</v>
      </c>
      <c r="R379" s="234" t="s">
        <v>483</v>
      </c>
      <c r="S379" s="234" t="s">
        <v>170</v>
      </c>
      <c r="T379" s="235" t="s">
        <v>170</v>
      </c>
      <c r="U379" s="216">
        <v>1.135</v>
      </c>
      <c r="V379" s="216">
        <f>ROUND(E379*U379,2)</f>
        <v>1162.81</v>
      </c>
      <c r="W379" s="216"/>
      <c r="X379" s="216" t="s">
        <v>163</v>
      </c>
      <c r="Y379" s="207"/>
      <c r="Z379" s="207"/>
      <c r="AA379" s="207"/>
      <c r="AB379" s="207"/>
      <c r="AC379" s="207"/>
      <c r="AD379" s="207"/>
      <c r="AE379" s="207"/>
      <c r="AF379" s="207"/>
      <c r="AG379" s="207" t="s">
        <v>171</v>
      </c>
      <c r="AH379" s="207"/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">
      <c r="A380" s="214"/>
      <c r="B380" s="215"/>
      <c r="C380" s="252" t="s">
        <v>820</v>
      </c>
      <c r="D380" s="243"/>
      <c r="E380" s="243"/>
      <c r="F380" s="243"/>
      <c r="G380" s="243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07"/>
      <c r="Z380" s="207"/>
      <c r="AA380" s="207"/>
      <c r="AB380" s="207"/>
      <c r="AC380" s="207"/>
      <c r="AD380" s="207"/>
      <c r="AE380" s="207"/>
      <c r="AF380" s="207"/>
      <c r="AG380" s="207" t="s">
        <v>196</v>
      </c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46" t="str">
        <f>C380</f>
        <v>s provedením lože do 50 mm, s vyplněním spár, s dvojím beraněním a se smetením přebytečného materiálu na krajnici</v>
      </c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">
      <c r="A381" s="214"/>
      <c r="B381" s="215"/>
      <c r="C381" s="254" t="s">
        <v>485</v>
      </c>
      <c r="D381" s="245"/>
      <c r="E381" s="245"/>
      <c r="F381" s="245"/>
      <c r="G381" s="245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07"/>
      <c r="Z381" s="207"/>
      <c r="AA381" s="207"/>
      <c r="AB381" s="207"/>
      <c r="AC381" s="207"/>
      <c r="AD381" s="207"/>
      <c r="AE381" s="207"/>
      <c r="AF381" s="207"/>
      <c r="AG381" s="207" t="s">
        <v>217</v>
      </c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outlineLevel="1" x14ac:dyDescent="0.2">
      <c r="A382" s="214"/>
      <c r="B382" s="215"/>
      <c r="C382" s="250" t="s">
        <v>499</v>
      </c>
      <c r="D382" s="217"/>
      <c r="E382" s="218">
        <v>1024.5</v>
      </c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07"/>
      <c r="Z382" s="207"/>
      <c r="AA382" s="207"/>
      <c r="AB382" s="207"/>
      <c r="AC382" s="207"/>
      <c r="AD382" s="207"/>
      <c r="AE382" s="207"/>
      <c r="AF382" s="207"/>
      <c r="AG382" s="207" t="s">
        <v>165</v>
      </c>
      <c r="AH382" s="207">
        <v>5</v>
      </c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outlineLevel="1" x14ac:dyDescent="0.2">
      <c r="A383" s="229">
        <v>99</v>
      </c>
      <c r="B383" s="230" t="s">
        <v>821</v>
      </c>
      <c r="C383" s="249" t="s">
        <v>822</v>
      </c>
      <c r="D383" s="231" t="s">
        <v>168</v>
      </c>
      <c r="E383" s="232">
        <v>48.6</v>
      </c>
      <c r="F383" s="233"/>
      <c r="G383" s="234">
        <f>ROUND(E383*F383,2)</f>
        <v>0</v>
      </c>
      <c r="H383" s="233"/>
      <c r="I383" s="234">
        <f>ROUND(E383*H383,2)</f>
        <v>0</v>
      </c>
      <c r="J383" s="233"/>
      <c r="K383" s="234">
        <f>ROUND(E383*J383,2)</f>
        <v>0</v>
      </c>
      <c r="L383" s="234">
        <v>21</v>
      </c>
      <c r="M383" s="234">
        <f>G383*(1+L383/100)</f>
        <v>0</v>
      </c>
      <c r="N383" s="234">
        <v>7.3899999999999993E-2</v>
      </c>
      <c r="O383" s="234">
        <f>ROUND(E383*N383,2)</f>
        <v>3.59</v>
      </c>
      <c r="P383" s="234">
        <v>0</v>
      </c>
      <c r="Q383" s="234">
        <f>ROUND(E383*P383,2)</f>
        <v>0</v>
      </c>
      <c r="R383" s="234" t="s">
        <v>483</v>
      </c>
      <c r="S383" s="234" t="s">
        <v>170</v>
      </c>
      <c r="T383" s="235" t="s">
        <v>170</v>
      </c>
      <c r="U383" s="216">
        <v>0.45200000000000001</v>
      </c>
      <c r="V383" s="216">
        <f>ROUND(E383*U383,2)</f>
        <v>21.97</v>
      </c>
      <c r="W383" s="216"/>
      <c r="X383" s="216" t="s">
        <v>163</v>
      </c>
      <c r="Y383" s="207"/>
      <c r="Z383" s="207"/>
      <c r="AA383" s="207"/>
      <c r="AB383" s="207"/>
      <c r="AC383" s="207"/>
      <c r="AD383" s="207"/>
      <c r="AE383" s="207"/>
      <c r="AF383" s="207"/>
      <c r="AG383" s="207" t="s">
        <v>171</v>
      </c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</row>
    <row r="384" spans="1:60" ht="22.5" outlineLevel="1" x14ac:dyDescent="0.2">
      <c r="A384" s="214"/>
      <c r="B384" s="215"/>
      <c r="C384" s="252" t="s">
        <v>823</v>
      </c>
      <c r="D384" s="243"/>
      <c r="E384" s="243"/>
      <c r="F384" s="243"/>
      <c r="G384" s="243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07"/>
      <c r="Z384" s="207"/>
      <c r="AA384" s="207"/>
      <c r="AB384" s="207"/>
      <c r="AC384" s="207"/>
      <c r="AD384" s="207"/>
      <c r="AE384" s="207"/>
      <c r="AF384" s="207"/>
      <c r="AG384" s="207" t="s">
        <v>196</v>
      </c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46" t="str">
        <f>C384</f>
        <v>s provedením lože z kameniva drceného, s vyplněním spár, s dvojitým hutněním a se smetením přebytečného materiálu na krajnici. S dodáním hmot pro lože a výplň spár.</v>
      </c>
      <c r="BB384" s="207"/>
      <c r="BC384" s="207"/>
      <c r="BD384" s="207"/>
      <c r="BE384" s="207"/>
      <c r="BF384" s="207"/>
      <c r="BG384" s="207"/>
      <c r="BH384" s="207"/>
    </row>
    <row r="385" spans="1:60" outlineLevel="1" x14ac:dyDescent="0.2">
      <c r="A385" s="214"/>
      <c r="B385" s="215"/>
      <c r="C385" s="254" t="s">
        <v>485</v>
      </c>
      <c r="D385" s="245"/>
      <c r="E385" s="245"/>
      <c r="F385" s="245"/>
      <c r="G385" s="245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07"/>
      <c r="Z385" s="207"/>
      <c r="AA385" s="207"/>
      <c r="AB385" s="207"/>
      <c r="AC385" s="207"/>
      <c r="AD385" s="207"/>
      <c r="AE385" s="207"/>
      <c r="AF385" s="207"/>
      <c r="AG385" s="207" t="s">
        <v>217</v>
      </c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</row>
    <row r="386" spans="1:60" outlineLevel="1" x14ac:dyDescent="0.2">
      <c r="A386" s="214"/>
      <c r="B386" s="215"/>
      <c r="C386" s="250" t="s">
        <v>500</v>
      </c>
      <c r="D386" s="217"/>
      <c r="E386" s="218">
        <v>48.6</v>
      </c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07"/>
      <c r="Z386" s="207"/>
      <c r="AA386" s="207"/>
      <c r="AB386" s="207"/>
      <c r="AC386" s="207"/>
      <c r="AD386" s="207"/>
      <c r="AE386" s="207"/>
      <c r="AF386" s="207"/>
      <c r="AG386" s="207" t="s">
        <v>165</v>
      </c>
      <c r="AH386" s="207">
        <v>5</v>
      </c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ht="22.5" outlineLevel="1" x14ac:dyDescent="0.2">
      <c r="A387" s="229">
        <v>100</v>
      </c>
      <c r="B387" s="230" t="s">
        <v>824</v>
      </c>
      <c r="C387" s="249" t="s">
        <v>825</v>
      </c>
      <c r="D387" s="231" t="s">
        <v>168</v>
      </c>
      <c r="E387" s="232">
        <v>27.6</v>
      </c>
      <c r="F387" s="233"/>
      <c r="G387" s="234">
        <f>ROUND(E387*F387,2)</f>
        <v>0</v>
      </c>
      <c r="H387" s="233"/>
      <c r="I387" s="234">
        <f>ROUND(E387*H387,2)</f>
        <v>0</v>
      </c>
      <c r="J387" s="233"/>
      <c r="K387" s="234">
        <f>ROUND(E387*J387,2)</f>
        <v>0</v>
      </c>
      <c r="L387" s="234">
        <v>21</v>
      </c>
      <c r="M387" s="234">
        <f>G387*(1+L387/100)</f>
        <v>0</v>
      </c>
      <c r="N387" s="234">
        <v>7.1999999999999995E-2</v>
      </c>
      <c r="O387" s="234">
        <f>ROUND(E387*N387,2)</f>
        <v>1.99</v>
      </c>
      <c r="P387" s="234">
        <v>0</v>
      </c>
      <c r="Q387" s="234">
        <f>ROUND(E387*P387,2)</f>
        <v>0</v>
      </c>
      <c r="R387" s="234" t="s">
        <v>483</v>
      </c>
      <c r="S387" s="234" t="s">
        <v>170</v>
      </c>
      <c r="T387" s="235" t="s">
        <v>170</v>
      </c>
      <c r="U387" s="216">
        <v>0.375</v>
      </c>
      <c r="V387" s="216">
        <f>ROUND(E387*U387,2)</f>
        <v>10.35</v>
      </c>
      <c r="W387" s="216"/>
      <c r="X387" s="216" t="s">
        <v>163</v>
      </c>
      <c r="Y387" s="207"/>
      <c r="Z387" s="207"/>
      <c r="AA387" s="207"/>
      <c r="AB387" s="207"/>
      <c r="AC387" s="207"/>
      <c r="AD387" s="207"/>
      <c r="AE387" s="207"/>
      <c r="AF387" s="207"/>
      <c r="AG387" s="207" t="s">
        <v>171</v>
      </c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ht="22.5" outlineLevel="1" x14ac:dyDescent="0.2">
      <c r="A388" s="214"/>
      <c r="B388" s="215"/>
      <c r="C388" s="252" t="s">
        <v>826</v>
      </c>
      <c r="D388" s="243"/>
      <c r="E388" s="243"/>
      <c r="F388" s="243"/>
      <c r="G388" s="243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07"/>
      <c r="Z388" s="207"/>
      <c r="AA388" s="207"/>
      <c r="AB388" s="207"/>
      <c r="AC388" s="207"/>
      <c r="AD388" s="207"/>
      <c r="AE388" s="207"/>
      <c r="AF388" s="207"/>
      <c r="AG388" s="207" t="s">
        <v>196</v>
      </c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46" t="str">
        <f>C388</f>
        <v>komunikací pro pěší do velikosti dlaždic 0,25 m2 s provedením lože do tl. 30 mm, s vyplněním spár a se smetením přebytečného materiálu na vzdálenost do 3 m</v>
      </c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">
      <c r="A389" s="214"/>
      <c r="B389" s="215"/>
      <c r="C389" s="254" t="s">
        <v>485</v>
      </c>
      <c r="D389" s="245"/>
      <c r="E389" s="245"/>
      <c r="F389" s="245"/>
      <c r="G389" s="245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07"/>
      <c r="Z389" s="207"/>
      <c r="AA389" s="207"/>
      <c r="AB389" s="207"/>
      <c r="AC389" s="207"/>
      <c r="AD389" s="207"/>
      <c r="AE389" s="207"/>
      <c r="AF389" s="207"/>
      <c r="AG389" s="207" t="s">
        <v>217</v>
      </c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">
      <c r="A390" s="214"/>
      <c r="B390" s="215"/>
      <c r="C390" s="250" t="s">
        <v>498</v>
      </c>
      <c r="D390" s="217"/>
      <c r="E390" s="218">
        <v>27.6</v>
      </c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07"/>
      <c r="Z390" s="207"/>
      <c r="AA390" s="207"/>
      <c r="AB390" s="207"/>
      <c r="AC390" s="207"/>
      <c r="AD390" s="207"/>
      <c r="AE390" s="207"/>
      <c r="AF390" s="207"/>
      <c r="AG390" s="207" t="s">
        <v>165</v>
      </c>
      <c r="AH390" s="207">
        <v>5</v>
      </c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outlineLevel="1" x14ac:dyDescent="0.2">
      <c r="A391" s="229">
        <v>101</v>
      </c>
      <c r="B391" s="230" t="s">
        <v>827</v>
      </c>
      <c r="C391" s="249" t="s">
        <v>828</v>
      </c>
      <c r="D391" s="231" t="s">
        <v>684</v>
      </c>
      <c r="E391" s="232">
        <v>10.8</v>
      </c>
      <c r="F391" s="233"/>
      <c r="G391" s="234">
        <f>ROUND(E391*F391,2)</f>
        <v>0</v>
      </c>
      <c r="H391" s="233"/>
      <c r="I391" s="234">
        <f>ROUND(E391*H391,2)</f>
        <v>0</v>
      </c>
      <c r="J391" s="233"/>
      <c r="K391" s="234">
        <f>ROUND(E391*J391,2)</f>
        <v>0</v>
      </c>
      <c r="L391" s="234">
        <v>21</v>
      </c>
      <c r="M391" s="234">
        <f>G391*(1+L391/100)</f>
        <v>0</v>
      </c>
      <c r="N391" s="234">
        <v>0</v>
      </c>
      <c r="O391" s="234">
        <f>ROUND(E391*N391,2)</f>
        <v>0</v>
      </c>
      <c r="P391" s="234">
        <v>0</v>
      </c>
      <c r="Q391" s="234">
        <f>ROUND(E391*P391,2)</f>
        <v>0</v>
      </c>
      <c r="R391" s="234"/>
      <c r="S391" s="234" t="s">
        <v>161</v>
      </c>
      <c r="T391" s="235" t="s">
        <v>162</v>
      </c>
      <c r="U391" s="216">
        <v>0</v>
      </c>
      <c r="V391" s="216">
        <f>ROUND(E391*U391,2)</f>
        <v>0</v>
      </c>
      <c r="W391" s="216"/>
      <c r="X391" s="216" t="s">
        <v>163</v>
      </c>
      <c r="Y391" s="207"/>
      <c r="Z391" s="207"/>
      <c r="AA391" s="207"/>
      <c r="AB391" s="207"/>
      <c r="AC391" s="207"/>
      <c r="AD391" s="207"/>
      <c r="AE391" s="207"/>
      <c r="AF391" s="207"/>
      <c r="AG391" s="207" t="s">
        <v>171</v>
      </c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 x14ac:dyDescent="0.2">
      <c r="A392" s="214"/>
      <c r="B392" s="215"/>
      <c r="C392" s="253" t="s">
        <v>485</v>
      </c>
      <c r="D392" s="244"/>
      <c r="E392" s="244"/>
      <c r="F392" s="244"/>
      <c r="G392" s="244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07"/>
      <c r="Z392" s="207"/>
      <c r="AA392" s="207"/>
      <c r="AB392" s="207"/>
      <c r="AC392" s="207"/>
      <c r="AD392" s="207"/>
      <c r="AE392" s="207"/>
      <c r="AF392" s="207"/>
      <c r="AG392" s="207" t="s">
        <v>217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 x14ac:dyDescent="0.2">
      <c r="A393" s="214"/>
      <c r="B393" s="215"/>
      <c r="C393" s="250" t="s">
        <v>829</v>
      </c>
      <c r="D393" s="217"/>
      <c r="E393" s="218">
        <v>10.8</v>
      </c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07"/>
      <c r="Z393" s="207"/>
      <c r="AA393" s="207"/>
      <c r="AB393" s="207"/>
      <c r="AC393" s="207"/>
      <c r="AD393" s="207"/>
      <c r="AE393" s="207"/>
      <c r="AF393" s="207"/>
      <c r="AG393" s="207" t="s">
        <v>165</v>
      </c>
      <c r="AH393" s="207">
        <v>0</v>
      </c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outlineLevel="1" x14ac:dyDescent="0.2">
      <c r="A394" s="229">
        <v>102</v>
      </c>
      <c r="B394" s="230" t="s">
        <v>830</v>
      </c>
      <c r="C394" s="249" t="s">
        <v>831</v>
      </c>
      <c r="D394" s="231" t="s">
        <v>191</v>
      </c>
      <c r="E394" s="232">
        <v>20.49</v>
      </c>
      <c r="F394" s="233"/>
      <c r="G394" s="234">
        <f>ROUND(E394*F394,2)</f>
        <v>0</v>
      </c>
      <c r="H394" s="233"/>
      <c r="I394" s="234">
        <f>ROUND(E394*H394,2)</f>
        <v>0</v>
      </c>
      <c r="J394" s="233"/>
      <c r="K394" s="234">
        <f>ROUND(E394*J394,2)</f>
        <v>0</v>
      </c>
      <c r="L394" s="234">
        <v>21</v>
      </c>
      <c r="M394" s="234">
        <f>G394*(1+L394/100)</f>
        <v>0</v>
      </c>
      <c r="N394" s="234">
        <v>1</v>
      </c>
      <c r="O394" s="234">
        <f>ROUND(E394*N394,2)</f>
        <v>20.49</v>
      </c>
      <c r="P394" s="234">
        <v>0</v>
      </c>
      <c r="Q394" s="234">
        <f>ROUND(E394*P394,2)</f>
        <v>0</v>
      </c>
      <c r="R394" s="234" t="s">
        <v>251</v>
      </c>
      <c r="S394" s="234" t="s">
        <v>170</v>
      </c>
      <c r="T394" s="235" t="s">
        <v>170</v>
      </c>
      <c r="U394" s="216">
        <v>0</v>
      </c>
      <c r="V394" s="216">
        <f>ROUND(E394*U394,2)</f>
        <v>0</v>
      </c>
      <c r="W394" s="216"/>
      <c r="X394" s="216" t="s">
        <v>252</v>
      </c>
      <c r="Y394" s="207"/>
      <c r="Z394" s="207"/>
      <c r="AA394" s="207"/>
      <c r="AB394" s="207"/>
      <c r="AC394" s="207"/>
      <c r="AD394" s="207"/>
      <c r="AE394" s="207"/>
      <c r="AF394" s="207"/>
      <c r="AG394" s="207" t="s">
        <v>253</v>
      </c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 x14ac:dyDescent="0.2">
      <c r="A395" s="214"/>
      <c r="B395" s="215"/>
      <c r="C395" s="253" t="s">
        <v>485</v>
      </c>
      <c r="D395" s="244"/>
      <c r="E395" s="244"/>
      <c r="F395" s="244"/>
      <c r="G395" s="244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07"/>
      <c r="Z395" s="207"/>
      <c r="AA395" s="207"/>
      <c r="AB395" s="207"/>
      <c r="AC395" s="207"/>
      <c r="AD395" s="207"/>
      <c r="AE395" s="207"/>
      <c r="AF395" s="207"/>
      <c r="AG395" s="207" t="s">
        <v>217</v>
      </c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 x14ac:dyDescent="0.2">
      <c r="A396" s="214"/>
      <c r="B396" s="215"/>
      <c r="C396" s="250" t="s">
        <v>832</v>
      </c>
      <c r="D396" s="217"/>
      <c r="E396" s="218">
        <v>20.49</v>
      </c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07"/>
      <c r="Z396" s="207"/>
      <c r="AA396" s="207"/>
      <c r="AB396" s="207"/>
      <c r="AC396" s="207"/>
      <c r="AD396" s="207"/>
      <c r="AE396" s="207"/>
      <c r="AF396" s="207"/>
      <c r="AG396" s="207" t="s">
        <v>165</v>
      </c>
      <c r="AH396" s="207">
        <v>5</v>
      </c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 x14ac:dyDescent="0.2">
      <c r="A397" s="229">
        <v>103</v>
      </c>
      <c r="B397" s="230" t="s">
        <v>833</v>
      </c>
      <c r="C397" s="249" t="s">
        <v>834</v>
      </c>
      <c r="D397" s="231" t="s">
        <v>168</v>
      </c>
      <c r="E397" s="232">
        <v>4.8600000000000003</v>
      </c>
      <c r="F397" s="233"/>
      <c r="G397" s="234">
        <f>ROUND(E397*F397,2)</f>
        <v>0</v>
      </c>
      <c r="H397" s="233"/>
      <c r="I397" s="234">
        <f>ROUND(E397*H397,2)</f>
        <v>0</v>
      </c>
      <c r="J397" s="233"/>
      <c r="K397" s="234">
        <f>ROUND(E397*J397,2)</f>
        <v>0</v>
      </c>
      <c r="L397" s="234">
        <v>21</v>
      </c>
      <c r="M397" s="234">
        <f>G397*(1+L397/100)</f>
        <v>0</v>
      </c>
      <c r="N397" s="234">
        <v>0.12959999999999999</v>
      </c>
      <c r="O397" s="234">
        <f>ROUND(E397*N397,2)</f>
        <v>0.63</v>
      </c>
      <c r="P397" s="234">
        <v>0</v>
      </c>
      <c r="Q397" s="234">
        <f>ROUND(E397*P397,2)</f>
        <v>0</v>
      </c>
      <c r="R397" s="234"/>
      <c r="S397" s="234" t="s">
        <v>161</v>
      </c>
      <c r="T397" s="235" t="s">
        <v>170</v>
      </c>
      <c r="U397" s="216">
        <v>0</v>
      </c>
      <c r="V397" s="216">
        <f>ROUND(E397*U397,2)</f>
        <v>0</v>
      </c>
      <c r="W397" s="216"/>
      <c r="X397" s="216" t="s">
        <v>252</v>
      </c>
      <c r="Y397" s="207"/>
      <c r="Z397" s="207"/>
      <c r="AA397" s="207"/>
      <c r="AB397" s="207"/>
      <c r="AC397" s="207"/>
      <c r="AD397" s="207"/>
      <c r="AE397" s="207"/>
      <c r="AF397" s="207"/>
      <c r="AG397" s="207" t="s">
        <v>253</v>
      </c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outlineLevel="1" x14ac:dyDescent="0.2">
      <c r="A398" s="214"/>
      <c r="B398" s="215"/>
      <c r="C398" s="253" t="s">
        <v>485</v>
      </c>
      <c r="D398" s="244"/>
      <c r="E398" s="244"/>
      <c r="F398" s="244"/>
      <c r="G398" s="244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07"/>
      <c r="Z398" s="207"/>
      <c r="AA398" s="207"/>
      <c r="AB398" s="207"/>
      <c r="AC398" s="207"/>
      <c r="AD398" s="207"/>
      <c r="AE398" s="207"/>
      <c r="AF398" s="207"/>
      <c r="AG398" s="207" t="s">
        <v>217</v>
      </c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outlineLevel="1" x14ac:dyDescent="0.2">
      <c r="A399" s="214"/>
      <c r="B399" s="215"/>
      <c r="C399" s="250" t="s">
        <v>835</v>
      </c>
      <c r="D399" s="217"/>
      <c r="E399" s="218">
        <v>4.8600000000000003</v>
      </c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07"/>
      <c r="Z399" s="207"/>
      <c r="AA399" s="207"/>
      <c r="AB399" s="207"/>
      <c r="AC399" s="207"/>
      <c r="AD399" s="207"/>
      <c r="AE399" s="207"/>
      <c r="AF399" s="207"/>
      <c r="AG399" s="207" t="s">
        <v>165</v>
      </c>
      <c r="AH399" s="207">
        <v>5</v>
      </c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ht="22.5" outlineLevel="1" x14ac:dyDescent="0.2">
      <c r="A400" s="229">
        <v>104</v>
      </c>
      <c r="B400" s="230" t="s">
        <v>836</v>
      </c>
      <c r="C400" s="249" t="s">
        <v>837</v>
      </c>
      <c r="D400" s="231" t="s">
        <v>168</v>
      </c>
      <c r="E400" s="232">
        <v>2.76</v>
      </c>
      <c r="F400" s="233"/>
      <c r="G400" s="234">
        <f>ROUND(E400*F400,2)</f>
        <v>0</v>
      </c>
      <c r="H400" s="233"/>
      <c r="I400" s="234">
        <f>ROUND(E400*H400,2)</f>
        <v>0</v>
      </c>
      <c r="J400" s="233"/>
      <c r="K400" s="234">
        <f>ROUND(E400*J400,2)</f>
        <v>0</v>
      </c>
      <c r="L400" s="234">
        <v>21</v>
      </c>
      <c r="M400" s="234">
        <f>G400*(1+L400/100)</f>
        <v>0</v>
      </c>
      <c r="N400" s="234">
        <v>0.1389</v>
      </c>
      <c r="O400" s="234">
        <f>ROUND(E400*N400,2)</f>
        <v>0.38</v>
      </c>
      <c r="P400" s="234">
        <v>0</v>
      </c>
      <c r="Q400" s="234">
        <f>ROUND(E400*P400,2)</f>
        <v>0</v>
      </c>
      <c r="R400" s="234" t="s">
        <v>251</v>
      </c>
      <c r="S400" s="234" t="s">
        <v>170</v>
      </c>
      <c r="T400" s="235" t="s">
        <v>170</v>
      </c>
      <c r="U400" s="216">
        <v>0</v>
      </c>
      <c r="V400" s="216">
        <f>ROUND(E400*U400,2)</f>
        <v>0</v>
      </c>
      <c r="W400" s="216"/>
      <c r="X400" s="216" t="s">
        <v>252</v>
      </c>
      <c r="Y400" s="207"/>
      <c r="Z400" s="207"/>
      <c r="AA400" s="207"/>
      <c r="AB400" s="207"/>
      <c r="AC400" s="207"/>
      <c r="AD400" s="207"/>
      <c r="AE400" s="207"/>
      <c r="AF400" s="207"/>
      <c r="AG400" s="207" t="s">
        <v>253</v>
      </c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60" outlineLevel="1" x14ac:dyDescent="0.2">
      <c r="A401" s="214"/>
      <c r="B401" s="215"/>
      <c r="C401" s="253" t="s">
        <v>485</v>
      </c>
      <c r="D401" s="244"/>
      <c r="E401" s="244"/>
      <c r="F401" s="244"/>
      <c r="G401" s="244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07"/>
      <c r="Z401" s="207"/>
      <c r="AA401" s="207"/>
      <c r="AB401" s="207"/>
      <c r="AC401" s="207"/>
      <c r="AD401" s="207"/>
      <c r="AE401" s="207"/>
      <c r="AF401" s="207"/>
      <c r="AG401" s="207" t="s">
        <v>217</v>
      </c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outlineLevel="1" x14ac:dyDescent="0.2">
      <c r="A402" s="214"/>
      <c r="B402" s="215"/>
      <c r="C402" s="250" t="s">
        <v>838</v>
      </c>
      <c r="D402" s="217"/>
      <c r="E402" s="218">
        <v>2.76</v>
      </c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07"/>
      <c r="Z402" s="207"/>
      <c r="AA402" s="207"/>
      <c r="AB402" s="207"/>
      <c r="AC402" s="207"/>
      <c r="AD402" s="207"/>
      <c r="AE402" s="207"/>
      <c r="AF402" s="207"/>
      <c r="AG402" s="207" t="s">
        <v>165</v>
      </c>
      <c r="AH402" s="207">
        <v>5</v>
      </c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x14ac:dyDescent="0.2">
      <c r="A403" s="223" t="s">
        <v>156</v>
      </c>
      <c r="B403" s="224" t="s">
        <v>72</v>
      </c>
      <c r="C403" s="248" t="s">
        <v>73</v>
      </c>
      <c r="D403" s="225"/>
      <c r="E403" s="226"/>
      <c r="F403" s="227"/>
      <c r="G403" s="227">
        <f>SUMIF(AG404:AG410,"&lt;&gt;NOR",G404:G410)</f>
        <v>0</v>
      </c>
      <c r="H403" s="227"/>
      <c r="I403" s="227">
        <f>SUM(I404:I410)</f>
        <v>0</v>
      </c>
      <c r="J403" s="227"/>
      <c r="K403" s="227">
        <f>SUM(K404:K410)</f>
        <v>0</v>
      </c>
      <c r="L403" s="227"/>
      <c r="M403" s="227">
        <f>SUM(M404:M410)</f>
        <v>0</v>
      </c>
      <c r="N403" s="227"/>
      <c r="O403" s="227">
        <f>SUM(O404:O410)</f>
        <v>0.01</v>
      </c>
      <c r="P403" s="227"/>
      <c r="Q403" s="227">
        <f>SUM(Q404:Q410)</f>
        <v>0</v>
      </c>
      <c r="R403" s="227"/>
      <c r="S403" s="227"/>
      <c r="T403" s="228"/>
      <c r="U403" s="222"/>
      <c r="V403" s="222">
        <f>SUM(V404:V410)</f>
        <v>1.31</v>
      </c>
      <c r="W403" s="222"/>
      <c r="X403" s="222"/>
      <c r="AG403" t="s">
        <v>157</v>
      </c>
    </row>
    <row r="404" spans="1:60" outlineLevel="1" x14ac:dyDescent="0.2">
      <c r="A404" s="229">
        <v>105</v>
      </c>
      <c r="B404" s="230" t="s">
        <v>839</v>
      </c>
      <c r="C404" s="249" t="s">
        <v>840</v>
      </c>
      <c r="D404" s="231" t="s">
        <v>182</v>
      </c>
      <c r="E404" s="232">
        <v>1.5</v>
      </c>
      <c r="F404" s="233"/>
      <c r="G404" s="234">
        <f>ROUND(E404*F404,2)</f>
        <v>0</v>
      </c>
      <c r="H404" s="233"/>
      <c r="I404" s="234">
        <f>ROUND(E404*H404,2)</f>
        <v>0</v>
      </c>
      <c r="J404" s="233"/>
      <c r="K404" s="234">
        <f>ROUND(E404*J404,2)</f>
        <v>0</v>
      </c>
      <c r="L404" s="234">
        <v>21</v>
      </c>
      <c r="M404" s="234">
        <f>G404*(1+L404/100)</f>
        <v>0</v>
      </c>
      <c r="N404" s="234">
        <v>1E-4</v>
      </c>
      <c r="O404" s="234">
        <f>ROUND(E404*N404,2)</f>
        <v>0</v>
      </c>
      <c r="P404" s="234">
        <v>0</v>
      </c>
      <c r="Q404" s="234">
        <f>ROUND(E404*P404,2)</f>
        <v>0</v>
      </c>
      <c r="R404" s="234" t="s">
        <v>775</v>
      </c>
      <c r="S404" s="234" t="s">
        <v>170</v>
      </c>
      <c r="T404" s="235" t="s">
        <v>170</v>
      </c>
      <c r="U404" s="216">
        <v>5.5E-2</v>
      </c>
      <c r="V404" s="216">
        <f>ROUND(E404*U404,2)</f>
        <v>0.08</v>
      </c>
      <c r="W404" s="216"/>
      <c r="X404" s="216" t="s">
        <v>163</v>
      </c>
      <c r="Y404" s="207"/>
      <c r="Z404" s="207"/>
      <c r="AA404" s="207"/>
      <c r="AB404" s="207"/>
      <c r="AC404" s="207"/>
      <c r="AD404" s="207"/>
      <c r="AE404" s="207"/>
      <c r="AF404" s="207"/>
      <c r="AG404" s="207" t="s">
        <v>171</v>
      </c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 x14ac:dyDescent="0.2">
      <c r="A405" s="214"/>
      <c r="B405" s="215"/>
      <c r="C405" s="253" t="s">
        <v>841</v>
      </c>
      <c r="D405" s="244"/>
      <c r="E405" s="244"/>
      <c r="F405" s="244"/>
      <c r="G405" s="244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07"/>
      <c r="Z405" s="207"/>
      <c r="AA405" s="207"/>
      <c r="AB405" s="207"/>
      <c r="AC405" s="207"/>
      <c r="AD405" s="207"/>
      <c r="AE405" s="207"/>
      <c r="AF405" s="207"/>
      <c r="AG405" s="207" t="s">
        <v>217</v>
      </c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 x14ac:dyDescent="0.2">
      <c r="A406" s="214"/>
      <c r="B406" s="215"/>
      <c r="C406" s="250" t="s">
        <v>842</v>
      </c>
      <c r="D406" s="217"/>
      <c r="E406" s="218">
        <v>1.5</v>
      </c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07"/>
      <c r="Z406" s="207"/>
      <c r="AA406" s="207"/>
      <c r="AB406" s="207"/>
      <c r="AC406" s="207"/>
      <c r="AD406" s="207"/>
      <c r="AE406" s="207"/>
      <c r="AF406" s="207"/>
      <c r="AG406" s="207" t="s">
        <v>165</v>
      </c>
      <c r="AH406" s="207">
        <v>0</v>
      </c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 x14ac:dyDescent="0.2">
      <c r="A407" s="229">
        <v>106</v>
      </c>
      <c r="B407" s="230" t="s">
        <v>843</v>
      </c>
      <c r="C407" s="249" t="s">
        <v>844</v>
      </c>
      <c r="D407" s="231" t="s">
        <v>168</v>
      </c>
      <c r="E407" s="232">
        <v>2.5</v>
      </c>
      <c r="F407" s="233"/>
      <c r="G407" s="234">
        <f>ROUND(E407*F407,2)</f>
        <v>0</v>
      </c>
      <c r="H407" s="233"/>
      <c r="I407" s="234">
        <f>ROUND(E407*H407,2)</f>
        <v>0</v>
      </c>
      <c r="J407" s="233"/>
      <c r="K407" s="234">
        <f>ROUND(E407*J407,2)</f>
        <v>0</v>
      </c>
      <c r="L407" s="234">
        <v>21</v>
      </c>
      <c r="M407" s="234">
        <f>G407*(1+L407/100)</f>
        <v>0</v>
      </c>
      <c r="N407" s="234">
        <v>0</v>
      </c>
      <c r="O407" s="234">
        <f>ROUND(E407*N407,2)</f>
        <v>0</v>
      </c>
      <c r="P407" s="234">
        <v>0</v>
      </c>
      <c r="Q407" s="234">
        <f>ROUND(E407*P407,2)</f>
        <v>0</v>
      </c>
      <c r="R407" s="234" t="s">
        <v>775</v>
      </c>
      <c r="S407" s="234" t="s">
        <v>170</v>
      </c>
      <c r="T407" s="235" t="s">
        <v>170</v>
      </c>
      <c r="U407" s="216">
        <v>0.49299999999999999</v>
      </c>
      <c r="V407" s="216">
        <f>ROUND(E407*U407,2)</f>
        <v>1.23</v>
      </c>
      <c r="W407" s="216"/>
      <c r="X407" s="216" t="s">
        <v>163</v>
      </c>
      <c r="Y407" s="207"/>
      <c r="Z407" s="207"/>
      <c r="AA407" s="207"/>
      <c r="AB407" s="207"/>
      <c r="AC407" s="207"/>
      <c r="AD407" s="207"/>
      <c r="AE407" s="207"/>
      <c r="AF407" s="207"/>
      <c r="AG407" s="207" t="s">
        <v>171</v>
      </c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 x14ac:dyDescent="0.2">
      <c r="A408" s="214"/>
      <c r="B408" s="215"/>
      <c r="C408" s="250" t="s">
        <v>845</v>
      </c>
      <c r="D408" s="217"/>
      <c r="E408" s="218">
        <v>2.5</v>
      </c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07"/>
      <c r="Z408" s="207"/>
      <c r="AA408" s="207"/>
      <c r="AB408" s="207"/>
      <c r="AC408" s="207"/>
      <c r="AD408" s="207"/>
      <c r="AE408" s="207"/>
      <c r="AF408" s="207"/>
      <c r="AG408" s="207" t="s">
        <v>165</v>
      </c>
      <c r="AH408" s="207">
        <v>5</v>
      </c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ht="33.75" outlineLevel="1" x14ac:dyDescent="0.2">
      <c r="A409" s="229">
        <v>107</v>
      </c>
      <c r="B409" s="230" t="s">
        <v>846</v>
      </c>
      <c r="C409" s="249" t="s">
        <v>847</v>
      </c>
      <c r="D409" s="231" t="s">
        <v>168</v>
      </c>
      <c r="E409" s="232">
        <v>2.5</v>
      </c>
      <c r="F409" s="233"/>
      <c r="G409" s="234">
        <f>ROUND(E409*F409,2)</f>
        <v>0</v>
      </c>
      <c r="H409" s="233"/>
      <c r="I409" s="234">
        <f>ROUND(E409*H409,2)</f>
        <v>0</v>
      </c>
      <c r="J409" s="233"/>
      <c r="K409" s="234">
        <f>ROUND(E409*J409,2)</f>
        <v>0</v>
      </c>
      <c r="L409" s="234">
        <v>21</v>
      </c>
      <c r="M409" s="234">
        <f>G409*(1+L409/100)</f>
        <v>0</v>
      </c>
      <c r="N409" s="234">
        <v>3.5000000000000001E-3</v>
      </c>
      <c r="O409" s="234">
        <f>ROUND(E409*N409,2)</f>
        <v>0.01</v>
      </c>
      <c r="P409" s="234">
        <v>0</v>
      </c>
      <c r="Q409" s="234">
        <f>ROUND(E409*P409,2)</f>
        <v>0</v>
      </c>
      <c r="R409" s="234" t="s">
        <v>251</v>
      </c>
      <c r="S409" s="234" t="s">
        <v>170</v>
      </c>
      <c r="T409" s="235" t="s">
        <v>848</v>
      </c>
      <c r="U409" s="216">
        <v>0</v>
      </c>
      <c r="V409" s="216">
        <f>ROUND(E409*U409,2)</f>
        <v>0</v>
      </c>
      <c r="W409" s="216"/>
      <c r="X409" s="216" t="s">
        <v>252</v>
      </c>
      <c r="Y409" s="207"/>
      <c r="Z409" s="207"/>
      <c r="AA409" s="207"/>
      <c r="AB409" s="207"/>
      <c r="AC409" s="207"/>
      <c r="AD409" s="207"/>
      <c r="AE409" s="207"/>
      <c r="AF409" s="207"/>
      <c r="AG409" s="207" t="s">
        <v>253</v>
      </c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outlineLevel="1" x14ac:dyDescent="0.2">
      <c r="A410" s="214"/>
      <c r="B410" s="215"/>
      <c r="C410" s="250" t="s">
        <v>172</v>
      </c>
      <c r="D410" s="217"/>
      <c r="E410" s="218">
        <v>2.5</v>
      </c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07"/>
      <c r="Z410" s="207"/>
      <c r="AA410" s="207"/>
      <c r="AB410" s="207"/>
      <c r="AC410" s="207"/>
      <c r="AD410" s="207"/>
      <c r="AE410" s="207"/>
      <c r="AF410" s="207"/>
      <c r="AG410" s="207" t="s">
        <v>165</v>
      </c>
      <c r="AH410" s="207">
        <v>0</v>
      </c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</row>
    <row r="411" spans="1:60" x14ac:dyDescent="0.2">
      <c r="A411" s="223" t="s">
        <v>156</v>
      </c>
      <c r="B411" s="224" t="s">
        <v>76</v>
      </c>
      <c r="C411" s="248" t="s">
        <v>77</v>
      </c>
      <c r="D411" s="225"/>
      <c r="E411" s="226"/>
      <c r="F411" s="227"/>
      <c r="G411" s="227">
        <f>SUMIF(AG412:AG416,"&lt;&gt;NOR",G412:G416)</f>
        <v>0</v>
      </c>
      <c r="H411" s="227"/>
      <c r="I411" s="227">
        <f>SUM(I412:I416)</f>
        <v>0</v>
      </c>
      <c r="J411" s="227"/>
      <c r="K411" s="227">
        <f>SUM(K412:K416)</f>
        <v>0</v>
      </c>
      <c r="L411" s="227"/>
      <c r="M411" s="227">
        <f>SUM(M412:M416)</f>
        <v>0</v>
      </c>
      <c r="N411" s="227"/>
      <c r="O411" s="227">
        <f>SUM(O412:O416)</f>
        <v>0.45</v>
      </c>
      <c r="P411" s="227"/>
      <c r="Q411" s="227">
        <f>SUM(Q412:Q416)</f>
        <v>0</v>
      </c>
      <c r="R411" s="227"/>
      <c r="S411" s="227"/>
      <c r="T411" s="228"/>
      <c r="U411" s="222"/>
      <c r="V411" s="222">
        <f>SUM(V412:V416)</f>
        <v>0.26</v>
      </c>
      <c r="W411" s="222"/>
      <c r="X411" s="222"/>
      <c r="AG411" t="s">
        <v>157</v>
      </c>
    </row>
    <row r="412" spans="1:60" ht="22.5" outlineLevel="1" x14ac:dyDescent="0.2">
      <c r="A412" s="229">
        <v>108</v>
      </c>
      <c r="B412" s="230" t="s">
        <v>849</v>
      </c>
      <c r="C412" s="249" t="s">
        <v>850</v>
      </c>
      <c r="D412" s="231" t="s">
        <v>546</v>
      </c>
      <c r="E412" s="232">
        <v>0.18</v>
      </c>
      <c r="F412" s="233"/>
      <c r="G412" s="234">
        <f>ROUND(E412*F412,2)</f>
        <v>0</v>
      </c>
      <c r="H412" s="233"/>
      <c r="I412" s="234">
        <f>ROUND(E412*H412,2)</f>
        <v>0</v>
      </c>
      <c r="J412" s="233"/>
      <c r="K412" s="234">
        <f>ROUND(E412*J412,2)</f>
        <v>0</v>
      </c>
      <c r="L412" s="234">
        <v>21</v>
      </c>
      <c r="M412" s="234">
        <f>G412*(1+L412/100)</f>
        <v>0</v>
      </c>
      <c r="N412" s="234">
        <v>2.5</v>
      </c>
      <c r="O412" s="234">
        <f>ROUND(E412*N412,2)</f>
        <v>0.45</v>
      </c>
      <c r="P412" s="234">
        <v>0</v>
      </c>
      <c r="Q412" s="234">
        <f>ROUND(E412*P412,2)</f>
        <v>0</v>
      </c>
      <c r="R412" s="234" t="s">
        <v>851</v>
      </c>
      <c r="S412" s="234" t="s">
        <v>170</v>
      </c>
      <c r="T412" s="235" t="s">
        <v>170</v>
      </c>
      <c r="U412" s="216">
        <v>1.4490000000000001</v>
      </c>
      <c r="V412" s="216">
        <f>ROUND(E412*U412,2)</f>
        <v>0.26</v>
      </c>
      <c r="W412" s="216"/>
      <c r="X412" s="216" t="s">
        <v>163</v>
      </c>
      <c r="Y412" s="207"/>
      <c r="Z412" s="207"/>
      <c r="AA412" s="207"/>
      <c r="AB412" s="207"/>
      <c r="AC412" s="207"/>
      <c r="AD412" s="207"/>
      <c r="AE412" s="207"/>
      <c r="AF412" s="207"/>
      <c r="AG412" s="207" t="s">
        <v>171</v>
      </c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</row>
    <row r="413" spans="1:60" outlineLevel="1" x14ac:dyDescent="0.2">
      <c r="A413" s="214"/>
      <c r="B413" s="215"/>
      <c r="C413" s="252" t="s">
        <v>852</v>
      </c>
      <c r="D413" s="243"/>
      <c r="E413" s="243"/>
      <c r="F413" s="243"/>
      <c r="G413" s="243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07"/>
      <c r="Z413" s="207"/>
      <c r="AA413" s="207"/>
      <c r="AB413" s="207"/>
      <c r="AC413" s="207"/>
      <c r="AD413" s="207"/>
      <c r="AE413" s="207"/>
      <c r="AF413" s="207"/>
      <c r="AG413" s="207" t="s">
        <v>196</v>
      </c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</row>
    <row r="414" spans="1:60" outlineLevel="1" x14ac:dyDescent="0.2">
      <c r="A414" s="214"/>
      <c r="B414" s="215"/>
      <c r="C414" s="254" t="s">
        <v>771</v>
      </c>
      <c r="D414" s="245"/>
      <c r="E414" s="245"/>
      <c r="F414" s="245"/>
      <c r="G414" s="245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07"/>
      <c r="Z414" s="207"/>
      <c r="AA414" s="207"/>
      <c r="AB414" s="207"/>
      <c r="AC414" s="207"/>
      <c r="AD414" s="207"/>
      <c r="AE414" s="207"/>
      <c r="AF414" s="207"/>
      <c r="AG414" s="207" t="s">
        <v>217</v>
      </c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</row>
    <row r="415" spans="1:60" outlineLevel="1" x14ac:dyDescent="0.2">
      <c r="A415" s="214"/>
      <c r="B415" s="215"/>
      <c r="C415" s="254" t="s">
        <v>853</v>
      </c>
      <c r="D415" s="245"/>
      <c r="E415" s="245"/>
      <c r="F415" s="245"/>
      <c r="G415" s="245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07"/>
      <c r="Z415" s="207"/>
      <c r="AA415" s="207"/>
      <c r="AB415" s="207"/>
      <c r="AC415" s="207"/>
      <c r="AD415" s="207"/>
      <c r="AE415" s="207"/>
      <c r="AF415" s="207"/>
      <c r="AG415" s="207" t="s">
        <v>217</v>
      </c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</row>
    <row r="416" spans="1:60" outlineLevel="1" x14ac:dyDescent="0.2">
      <c r="A416" s="214"/>
      <c r="B416" s="215"/>
      <c r="C416" s="250" t="s">
        <v>854</v>
      </c>
      <c r="D416" s="217"/>
      <c r="E416" s="218">
        <v>0.18</v>
      </c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07"/>
      <c r="Z416" s="207"/>
      <c r="AA416" s="207"/>
      <c r="AB416" s="207"/>
      <c r="AC416" s="207"/>
      <c r="AD416" s="207"/>
      <c r="AE416" s="207"/>
      <c r="AF416" s="207"/>
      <c r="AG416" s="207" t="s">
        <v>165</v>
      </c>
      <c r="AH416" s="207">
        <v>0</v>
      </c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</row>
    <row r="417" spans="1:60" x14ac:dyDescent="0.2">
      <c r="A417" s="223" t="s">
        <v>156</v>
      </c>
      <c r="B417" s="224" t="s">
        <v>80</v>
      </c>
      <c r="C417" s="248" t="s">
        <v>81</v>
      </c>
      <c r="D417" s="225"/>
      <c r="E417" s="226"/>
      <c r="F417" s="227"/>
      <c r="G417" s="227">
        <f>SUMIF(AG418:AG457,"&lt;&gt;NOR",G418:G457)</f>
        <v>0</v>
      </c>
      <c r="H417" s="227"/>
      <c r="I417" s="227">
        <f>SUM(I418:I457)</f>
        <v>0</v>
      </c>
      <c r="J417" s="227"/>
      <c r="K417" s="227">
        <f>SUM(K418:K457)</f>
        <v>0</v>
      </c>
      <c r="L417" s="227"/>
      <c r="M417" s="227">
        <f>SUM(M418:M457)</f>
        <v>0</v>
      </c>
      <c r="N417" s="227"/>
      <c r="O417" s="227">
        <f>SUM(O418:O457)</f>
        <v>81.27</v>
      </c>
      <c r="P417" s="227"/>
      <c r="Q417" s="227">
        <f>SUM(Q418:Q457)</f>
        <v>0</v>
      </c>
      <c r="R417" s="227"/>
      <c r="S417" s="227"/>
      <c r="T417" s="228"/>
      <c r="U417" s="222"/>
      <c r="V417" s="222">
        <f>SUM(V418:V457)</f>
        <v>218.91999999999996</v>
      </c>
      <c r="W417" s="222"/>
      <c r="X417" s="222"/>
      <c r="AG417" t="s">
        <v>157</v>
      </c>
    </row>
    <row r="418" spans="1:60" ht="22.5" outlineLevel="1" x14ac:dyDescent="0.2">
      <c r="A418" s="229">
        <v>109</v>
      </c>
      <c r="B418" s="230" t="s">
        <v>855</v>
      </c>
      <c r="C418" s="249" t="s">
        <v>856</v>
      </c>
      <c r="D418" s="231" t="s">
        <v>182</v>
      </c>
      <c r="E418" s="232">
        <v>94.9</v>
      </c>
      <c r="F418" s="233"/>
      <c r="G418" s="234">
        <f>ROUND(E418*F418,2)</f>
        <v>0</v>
      </c>
      <c r="H418" s="233"/>
      <c r="I418" s="234">
        <f>ROUND(E418*H418,2)</f>
        <v>0</v>
      </c>
      <c r="J418" s="233"/>
      <c r="K418" s="234">
        <f>ROUND(E418*J418,2)</f>
        <v>0</v>
      </c>
      <c r="L418" s="234">
        <v>21</v>
      </c>
      <c r="M418" s="234">
        <f>G418*(1+L418/100)</f>
        <v>0</v>
      </c>
      <c r="N418" s="234">
        <v>0.18806</v>
      </c>
      <c r="O418" s="234">
        <f>ROUND(E418*N418,2)</f>
        <v>17.850000000000001</v>
      </c>
      <c r="P418" s="234">
        <v>0</v>
      </c>
      <c r="Q418" s="234">
        <f>ROUND(E418*P418,2)</f>
        <v>0</v>
      </c>
      <c r="R418" s="234" t="s">
        <v>483</v>
      </c>
      <c r="S418" s="234" t="s">
        <v>170</v>
      </c>
      <c r="T418" s="235" t="s">
        <v>170</v>
      </c>
      <c r="U418" s="216">
        <v>0.38661000000000001</v>
      </c>
      <c r="V418" s="216">
        <f>ROUND(E418*U418,2)</f>
        <v>36.69</v>
      </c>
      <c r="W418" s="216"/>
      <c r="X418" s="216" t="s">
        <v>163</v>
      </c>
      <c r="Y418" s="207"/>
      <c r="Z418" s="207"/>
      <c r="AA418" s="207"/>
      <c r="AB418" s="207"/>
      <c r="AC418" s="207"/>
      <c r="AD418" s="207"/>
      <c r="AE418" s="207"/>
      <c r="AF418" s="207"/>
      <c r="AG418" s="207" t="s">
        <v>171</v>
      </c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</row>
    <row r="419" spans="1:60" outlineLevel="1" x14ac:dyDescent="0.2">
      <c r="A419" s="214"/>
      <c r="B419" s="215"/>
      <c r="C419" s="252" t="s">
        <v>857</v>
      </c>
      <c r="D419" s="243"/>
      <c r="E419" s="243"/>
      <c r="F419" s="243"/>
      <c r="G419" s="243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07"/>
      <c r="Z419" s="207"/>
      <c r="AA419" s="207"/>
      <c r="AB419" s="207"/>
      <c r="AC419" s="207"/>
      <c r="AD419" s="207"/>
      <c r="AE419" s="207"/>
      <c r="AF419" s="207"/>
      <c r="AG419" s="207" t="s">
        <v>196</v>
      </c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</row>
    <row r="420" spans="1:60" outlineLevel="1" x14ac:dyDescent="0.2">
      <c r="A420" s="214"/>
      <c r="B420" s="215"/>
      <c r="C420" s="254" t="s">
        <v>485</v>
      </c>
      <c r="D420" s="245"/>
      <c r="E420" s="245"/>
      <c r="F420" s="245"/>
      <c r="G420" s="245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07"/>
      <c r="Z420" s="207"/>
      <c r="AA420" s="207"/>
      <c r="AB420" s="207"/>
      <c r="AC420" s="207"/>
      <c r="AD420" s="207"/>
      <c r="AE420" s="207"/>
      <c r="AF420" s="207"/>
      <c r="AG420" s="207" t="s">
        <v>217</v>
      </c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</row>
    <row r="421" spans="1:60" outlineLevel="1" x14ac:dyDescent="0.2">
      <c r="A421" s="214"/>
      <c r="B421" s="215"/>
      <c r="C421" s="250" t="s">
        <v>858</v>
      </c>
      <c r="D421" s="217"/>
      <c r="E421" s="218">
        <v>94.9</v>
      </c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07"/>
      <c r="Z421" s="207"/>
      <c r="AA421" s="207"/>
      <c r="AB421" s="207"/>
      <c r="AC421" s="207"/>
      <c r="AD421" s="207"/>
      <c r="AE421" s="207"/>
      <c r="AF421" s="207"/>
      <c r="AG421" s="207" t="s">
        <v>165</v>
      </c>
      <c r="AH421" s="207">
        <v>5</v>
      </c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  <c r="BH421" s="207"/>
    </row>
    <row r="422" spans="1:60" ht="33.75" outlineLevel="1" x14ac:dyDescent="0.2">
      <c r="A422" s="229">
        <v>110</v>
      </c>
      <c r="B422" s="230" t="s">
        <v>859</v>
      </c>
      <c r="C422" s="249" t="s">
        <v>860</v>
      </c>
      <c r="D422" s="231" t="s">
        <v>182</v>
      </c>
      <c r="E422" s="232">
        <v>3</v>
      </c>
      <c r="F422" s="233"/>
      <c r="G422" s="234">
        <f>ROUND(E422*F422,2)</f>
        <v>0</v>
      </c>
      <c r="H422" s="233"/>
      <c r="I422" s="234">
        <f>ROUND(E422*H422,2)</f>
        <v>0</v>
      </c>
      <c r="J422" s="233"/>
      <c r="K422" s="234">
        <f>ROUND(E422*J422,2)</f>
        <v>0</v>
      </c>
      <c r="L422" s="234">
        <v>21</v>
      </c>
      <c r="M422" s="234">
        <f>G422*(1+L422/100)</f>
        <v>0</v>
      </c>
      <c r="N422" s="234">
        <v>0.2414</v>
      </c>
      <c r="O422" s="234">
        <f>ROUND(E422*N422,2)</f>
        <v>0.72</v>
      </c>
      <c r="P422" s="234">
        <v>0</v>
      </c>
      <c r="Q422" s="234">
        <f>ROUND(E422*P422,2)</f>
        <v>0</v>
      </c>
      <c r="R422" s="234" t="s">
        <v>483</v>
      </c>
      <c r="S422" s="234" t="s">
        <v>170</v>
      </c>
      <c r="T422" s="235" t="s">
        <v>170</v>
      </c>
      <c r="U422" s="216">
        <v>0.38661000000000001</v>
      </c>
      <c r="V422" s="216">
        <f>ROUND(E422*U422,2)</f>
        <v>1.1599999999999999</v>
      </c>
      <c r="W422" s="216"/>
      <c r="X422" s="216" t="s">
        <v>163</v>
      </c>
      <c r="Y422" s="207"/>
      <c r="Z422" s="207"/>
      <c r="AA422" s="207"/>
      <c r="AB422" s="207"/>
      <c r="AC422" s="207"/>
      <c r="AD422" s="207"/>
      <c r="AE422" s="207"/>
      <c r="AF422" s="207"/>
      <c r="AG422" s="207" t="s">
        <v>171</v>
      </c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</row>
    <row r="423" spans="1:60" outlineLevel="1" x14ac:dyDescent="0.2">
      <c r="A423" s="214"/>
      <c r="B423" s="215"/>
      <c r="C423" s="252" t="s">
        <v>857</v>
      </c>
      <c r="D423" s="243"/>
      <c r="E423" s="243"/>
      <c r="F423" s="243"/>
      <c r="G423" s="243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07"/>
      <c r="Z423" s="207"/>
      <c r="AA423" s="207"/>
      <c r="AB423" s="207"/>
      <c r="AC423" s="207"/>
      <c r="AD423" s="207"/>
      <c r="AE423" s="207"/>
      <c r="AF423" s="207"/>
      <c r="AG423" s="207" t="s">
        <v>196</v>
      </c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</row>
    <row r="424" spans="1:60" outlineLevel="1" x14ac:dyDescent="0.2">
      <c r="A424" s="214"/>
      <c r="B424" s="215"/>
      <c r="C424" s="254" t="s">
        <v>485</v>
      </c>
      <c r="D424" s="245"/>
      <c r="E424" s="245"/>
      <c r="F424" s="245"/>
      <c r="G424" s="245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07"/>
      <c r="Z424" s="207"/>
      <c r="AA424" s="207"/>
      <c r="AB424" s="207"/>
      <c r="AC424" s="207"/>
      <c r="AD424" s="207"/>
      <c r="AE424" s="207"/>
      <c r="AF424" s="207"/>
      <c r="AG424" s="207" t="s">
        <v>217</v>
      </c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</row>
    <row r="425" spans="1:60" outlineLevel="1" x14ac:dyDescent="0.2">
      <c r="A425" s="214"/>
      <c r="B425" s="215"/>
      <c r="C425" s="250" t="s">
        <v>68</v>
      </c>
      <c r="D425" s="217"/>
      <c r="E425" s="218">
        <v>3</v>
      </c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07"/>
      <c r="Z425" s="207"/>
      <c r="AA425" s="207"/>
      <c r="AB425" s="207"/>
      <c r="AC425" s="207"/>
      <c r="AD425" s="207"/>
      <c r="AE425" s="207"/>
      <c r="AF425" s="207"/>
      <c r="AG425" s="207" t="s">
        <v>165</v>
      </c>
      <c r="AH425" s="207">
        <v>0</v>
      </c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</row>
    <row r="426" spans="1:60" ht="33.75" outlineLevel="1" x14ac:dyDescent="0.2">
      <c r="A426" s="229">
        <v>111</v>
      </c>
      <c r="B426" s="230" t="s">
        <v>861</v>
      </c>
      <c r="C426" s="249" t="s">
        <v>862</v>
      </c>
      <c r="D426" s="231" t="s">
        <v>182</v>
      </c>
      <c r="E426" s="232">
        <v>7</v>
      </c>
      <c r="F426" s="233"/>
      <c r="G426" s="234">
        <f>ROUND(E426*F426,2)</f>
        <v>0</v>
      </c>
      <c r="H426" s="233"/>
      <c r="I426" s="234">
        <f>ROUND(E426*H426,2)</f>
        <v>0</v>
      </c>
      <c r="J426" s="233"/>
      <c r="K426" s="234">
        <f>ROUND(E426*J426,2)</f>
        <v>0</v>
      </c>
      <c r="L426" s="234">
        <v>21</v>
      </c>
      <c r="M426" s="234">
        <f>G426*(1+L426/100)</f>
        <v>0</v>
      </c>
      <c r="N426" s="234">
        <v>0.19595000000000001</v>
      </c>
      <c r="O426" s="234">
        <f>ROUND(E426*N426,2)</f>
        <v>1.37</v>
      </c>
      <c r="P426" s="234">
        <v>0</v>
      </c>
      <c r="Q426" s="234">
        <f>ROUND(E426*P426,2)</f>
        <v>0</v>
      </c>
      <c r="R426" s="234" t="s">
        <v>483</v>
      </c>
      <c r="S426" s="234" t="s">
        <v>170</v>
      </c>
      <c r="T426" s="235" t="s">
        <v>170</v>
      </c>
      <c r="U426" s="216">
        <v>0.38661000000000001</v>
      </c>
      <c r="V426" s="216">
        <f>ROUND(E426*U426,2)</f>
        <v>2.71</v>
      </c>
      <c r="W426" s="216"/>
      <c r="X426" s="216" t="s">
        <v>163</v>
      </c>
      <c r="Y426" s="207"/>
      <c r="Z426" s="207"/>
      <c r="AA426" s="207"/>
      <c r="AB426" s="207"/>
      <c r="AC426" s="207"/>
      <c r="AD426" s="207"/>
      <c r="AE426" s="207"/>
      <c r="AF426" s="207"/>
      <c r="AG426" s="207" t="s">
        <v>171</v>
      </c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</row>
    <row r="427" spans="1:60" outlineLevel="1" x14ac:dyDescent="0.2">
      <c r="A427" s="214"/>
      <c r="B427" s="215"/>
      <c r="C427" s="252" t="s">
        <v>857</v>
      </c>
      <c r="D427" s="243"/>
      <c r="E427" s="243"/>
      <c r="F427" s="243"/>
      <c r="G427" s="243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07"/>
      <c r="Z427" s="207"/>
      <c r="AA427" s="207"/>
      <c r="AB427" s="207"/>
      <c r="AC427" s="207"/>
      <c r="AD427" s="207"/>
      <c r="AE427" s="207"/>
      <c r="AF427" s="207"/>
      <c r="AG427" s="207" t="s">
        <v>196</v>
      </c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</row>
    <row r="428" spans="1:60" outlineLevel="1" x14ac:dyDescent="0.2">
      <c r="A428" s="214"/>
      <c r="B428" s="215"/>
      <c r="C428" s="254" t="s">
        <v>485</v>
      </c>
      <c r="D428" s="245"/>
      <c r="E428" s="245"/>
      <c r="F428" s="245"/>
      <c r="G428" s="245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07"/>
      <c r="Z428" s="207"/>
      <c r="AA428" s="207"/>
      <c r="AB428" s="207"/>
      <c r="AC428" s="207"/>
      <c r="AD428" s="207"/>
      <c r="AE428" s="207"/>
      <c r="AF428" s="207"/>
      <c r="AG428" s="207" t="s">
        <v>217</v>
      </c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</row>
    <row r="429" spans="1:60" outlineLevel="1" x14ac:dyDescent="0.2">
      <c r="A429" s="214"/>
      <c r="B429" s="215"/>
      <c r="C429" s="250" t="s">
        <v>863</v>
      </c>
      <c r="D429" s="217"/>
      <c r="E429" s="218">
        <v>7</v>
      </c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07"/>
      <c r="Z429" s="207"/>
      <c r="AA429" s="207"/>
      <c r="AB429" s="207"/>
      <c r="AC429" s="207"/>
      <c r="AD429" s="207"/>
      <c r="AE429" s="207"/>
      <c r="AF429" s="207"/>
      <c r="AG429" s="207" t="s">
        <v>165</v>
      </c>
      <c r="AH429" s="207">
        <v>0</v>
      </c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</row>
    <row r="430" spans="1:60" ht="22.5" outlineLevel="1" x14ac:dyDescent="0.2">
      <c r="A430" s="229">
        <v>112</v>
      </c>
      <c r="B430" s="230" t="s">
        <v>864</v>
      </c>
      <c r="C430" s="249" t="s">
        <v>865</v>
      </c>
      <c r="D430" s="231" t="s">
        <v>182</v>
      </c>
      <c r="E430" s="232">
        <v>16.3</v>
      </c>
      <c r="F430" s="233"/>
      <c r="G430" s="234">
        <f>ROUND(E430*F430,2)</f>
        <v>0</v>
      </c>
      <c r="H430" s="233"/>
      <c r="I430" s="234">
        <f>ROUND(E430*H430,2)</f>
        <v>0</v>
      </c>
      <c r="J430" s="233"/>
      <c r="K430" s="234">
        <f>ROUND(E430*J430,2)</f>
        <v>0</v>
      </c>
      <c r="L430" s="234">
        <v>21</v>
      </c>
      <c r="M430" s="234">
        <f>G430*(1+L430/100)</f>
        <v>0</v>
      </c>
      <c r="N430" s="234">
        <v>0.188</v>
      </c>
      <c r="O430" s="234">
        <f>ROUND(E430*N430,2)</f>
        <v>3.06</v>
      </c>
      <c r="P430" s="234">
        <v>0</v>
      </c>
      <c r="Q430" s="234">
        <f>ROUND(E430*P430,2)</f>
        <v>0</v>
      </c>
      <c r="R430" s="234" t="s">
        <v>483</v>
      </c>
      <c r="S430" s="234" t="s">
        <v>170</v>
      </c>
      <c r="T430" s="235" t="s">
        <v>170</v>
      </c>
      <c r="U430" s="216">
        <v>0.27200000000000002</v>
      </c>
      <c r="V430" s="216">
        <f>ROUND(E430*U430,2)</f>
        <v>4.43</v>
      </c>
      <c r="W430" s="216"/>
      <c r="X430" s="216" t="s">
        <v>163</v>
      </c>
      <c r="Y430" s="207"/>
      <c r="Z430" s="207"/>
      <c r="AA430" s="207"/>
      <c r="AB430" s="207"/>
      <c r="AC430" s="207"/>
      <c r="AD430" s="207"/>
      <c r="AE430" s="207"/>
      <c r="AF430" s="207"/>
      <c r="AG430" s="207" t="s">
        <v>171</v>
      </c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</row>
    <row r="431" spans="1:60" outlineLevel="1" x14ac:dyDescent="0.2">
      <c r="A431" s="214"/>
      <c r="B431" s="215"/>
      <c r="C431" s="252" t="s">
        <v>866</v>
      </c>
      <c r="D431" s="243"/>
      <c r="E431" s="243"/>
      <c r="F431" s="243"/>
      <c r="G431" s="243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07"/>
      <c r="Z431" s="207"/>
      <c r="AA431" s="207"/>
      <c r="AB431" s="207"/>
      <c r="AC431" s="207"/>
      <c r="AD431" s="207"/>
      <c r="AE431" s="207"/>
      <c r="AF431" s="207"/>
      <c r="AG431" s="207" t="s">
        <v>196</v>
      </c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</row>
    <row r="432" spans="1:60" outlineLevel="1" x14ac:dyDescent="0.2">
      <c r="A432" s="214"/>
      <c r="B432" s="215"/>
      <c r="C432" s="254" t="s">
        <v>485</v>
      </c>
      <c r="D432" s="245"/>
      <c r="E432" s="245"/>
      <c r="F432" s="245"/>
      <c r="G432" s="245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07"/>
      <c r="Z432" s="207"/>
      <c r="AA432" s="207"/>
      <c r="AB432" s="207"/>
      <c r="AC432" s="207"/>
      <c r="AD432" s="207"/>
      <c r="AE432" s="207"/>
      <c r="AF432" s="207"/>
      <c r="AG432" s="207" t="s">
        <v>217</v>
      </c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</row>
    <row r="433" spans="1:60" outlineLevel="1" x14ac:dyDescent="0.2">
      <c r="A433" s="214"/>
      <c r="B433" s="215"/>
      <c r="C433" s="250" t="s">
        <v>867</v>
      </c>
      <c r="D433" s="217"/>
      <c r="E433" s="218">
        <v>16.3</v>
      </c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07"/>
      <c r="Z433" s="207"/>
      <c r="AA433" s="207"/>
      <c r="AB433" s="207"/>
      <c r="AC433" s="207"/>
      <c r="AD433" s="207"/>
      <c r="AE433" s="207"/>
      <c r="AF433" s="207"/>
      <c r="AG433" s="207" t="s">
        <v>165</v>
      </c>
      <c r="AH433" s="207">
        <v>5</v>
      </c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</row>
    <row r="434" spans="1:60" ht="45" outlineLevel="1" x14ac:dyDescent="0.2">
      <c r="A434" s="229">
        <v>113</v>
      </c>
      <c r="B434" s="230" t="s">
        <v>868</v>
      </c>
      <c r="C434" s="249" t="s">
        <v>869</v>
      </c>
      <c r="D434" s="231" t="s">
        <v>182</v>
      </c>
      <c r="E434" s="232">
        <v>2</v>
      </c>
      <c r="F434" s="233"/>
      <c r="G434" s="234">
        <f>ROUND(E434*F434,2)</f>
        <v>0</v>
      </c>
      <c r="H434" s="233"/>
      <c r="I434" s="234">
        <f>ROUND(E434*H434,2)</f>
        <v>0</v>
      </c>
      <c r="J434" s="233"/>
      <c r="K434" s="234">
        <f>ROUND(E434*J434,2)</f>
        <v>0</v>
      </c>
      <c r="L434" s="234">
        <v>21</v>
      </c>
      <c r="M434" s="234">
        <f>G434*(1+L434/100)</f>
        <v>0</v>
      </c>
      <c r="N434" s="234">
        <v>0.16108</v>
      </c>
      <c r="O434" s="234">
        <f>ROUND(E434*N434,2)</f>
        <v>0.32</v>
      </c>
      <c r="P434" s="234">
        <v>0</v>
      </c>
      <c r="Q434" s="234">
        <f>ROUND(E434*P434,2)</f>
        <v>0</v>
      </c>
      <c r="R434" s="234" t="s">
        <v>483</v>
      </c>
      <c r="S434" s="234" t="s">
        <v>170</v>
      </c>
      <c r="T434" s="235" t="s">
        <v>170</v>
      </c>
      <c r="U434" s="216">
        <v>0.22503999999999999</v>
      </c>
      <c r="V434" s="216">
        <f>ROUND(E434*U434,2)</f>
        <v>0.45</v>
      </c>
      <c r="W434" s="216"/>
      <c r="X434" s="216" t="s">
        <v>163</v>
      </c>
      <c r="Y434" s="207"/>
      <c r="Z434" s="207"/>
      <c r="AA434" s="207"/>
      <c r="AB434" s="207"/>
      <c r="AC434" s="207"/>
      <c r="AD434" s="207"/>
      <c r="AE434" s="207"/>
      <c r="AF434" s="207"/>
      <c r="AG434" s="207" t="s">
        <v>171</v>
      </c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</row>
    <row r="435" spans="1:60" outlineLevel="1" x14ac:dyDescent="0.2">
      <c r="A435" s="214"/>
      <c r="B435" s="215"/>
      <c r="C435" s="252" t="s">
        <v>866</v>
      </c>
      <c r="D435" s="243"/>
      <c r="E435" s="243"/>
      <c r="F435" s="243"/>
      <c r="G435" s="243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07"/>
      <c r="Z435" s="207"/>
      <c r="AA435" s="207"/>
      <c r="AB435" s="207"/>
      <c r="AC435" s="207"/>
      <c r="AD435" s="207"/>
      <c r="AE435" s="207"/>
      <c r="AF435" s="207"/>
      <c r="AG435" s="207" t="s">
        <v>196</v>
      </c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</row>
    <row r="436" spans="1:60" outlineLevel="1" x14ac:dyDescent="0.2">
      <c r="A436" s="214"/>
      <c r="B436" s="215"/>
      <c r="C436" s="254" t="s">
        <v>485</v>
      </c>
      <c r="D436" s="245"/>
      <c r="E436" s="245"/>
      <c r="F436" s="245"/>
      <c r="G436" s="245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07"/>
      <c r="Z436" s="207"/>
      <c r="AA436" s="207"/>
      <c r="AB436" s="207"/>
      <c r="AC436" s="207"/>
      <c r="AD436" s="207"/>
      <c r="AE436" s="207"/>
      <c r="AF436" s="207"/>
      <c r="AG436" s="207" t="s">
        <v>217</v>
      </c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</row>
    <row r="437" spans="1:60" outlineLevel="1" x14ac:dyDescent="0.2">
      <c r="A437" s="214"/>
      <c r="B437" s="215"/>
      <c r="C437" s="250" t="s">
        <v>66</v>
      </c>
      <c r="D437" s="217"/>
      <c r="E437" s="218">
        <v>2</v>
      </c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07"/>
      <c r="Z437" s="207"/>
      <c r="AA437" s="207"/>
      <c r="AB437" s="207"/>
      <c r="AC437" s="207"/>
      <c r="AD437" s="207"/>
      <c r="AE437" s="207"/>
      <c r="AF437" s="207"/>
      <c r="AG437" s="207" t="s">
        <v>165</v>
      </c>
      <c r="AH437" s="207">
        <v>0</v>
      </c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</row>
    <row r="438" spans="1:60" ht="22.5" outlineLevel="1" x14ac:dyDescent="0.2">
      <c r="A438" s="229">
        <v>114</v>
      </c>
      <c r="B438" s="230" t="s">
        <v>870</v>
      </c>
      <c r="C438" s="249" t="s">
        <v>871</v>
      </c>
      <c r="D438" s="231" t="s">
        <v>182</v>
      </c>
      <c r="E438" s="232">
        <v>367.3</v>
      </c>
      <c r="F438" s="233"/>
      <c r="G438" s="234">
        <f>ROUND(E438*F438,2)</f>
        <v>0</v>
      </c>
      <c r="H438" s="233"/>
      <c r="I438" s="234">
        <f>ROUND(E438*H438,2)</f>
        <v>0</v>
      </c>
      <c r="J438" s="233"/>
      <c r="K438" s="234">
        <f>ROUND(E438*J438,2)</f>
        <v>0</v>
      </c>
      <c r="L438" s="234">
        <v>21</v>
      </c>
      <c r="M438" s="234">
        <f>G438*(1+L438/100)</f>
        <v>0</v>
      </c>
      <c r="N438" s="234">
        <v>0.1575</v>
      </c>
      <c r="O438" s="234">
        <f>ROUND(E438*N438,2)</f>
        <v>57.85</v>
      </c>
      <c r="P438" s="234">
        <v>0</v>
      </c>
      <c r="Q438" s="234">
        <f>ROUND(E438*P438,2)</f>
        <v>0</v>
      </c>
      <c r="R438" s="234" t="s">
        <v>483</v>
      </c>
      <c r="S438" s="234" t="s">
        <v>170</v>
      </c>
      <c r="T438" s="235" t="s">
        <v>170</v>
      </c>
      <c r="U438" s="216">
        <v>0.4</v>
      </c>
      <c r="V438" s="216">
        <f>ROUND(E438*U438,2)</f>
        <v>146.91999999999999</v>
      </c>
      <c r="W438" s="216"/>
      <c r="X438" s="216" t="s">
        <v>163</v>
      </c>
      <c r="Y438" s="207"/>
      <c r="Z438" s="207"/>
      <c r="AA438" s="207"/>
      <c r="AB438" s="207"/>
      <c r="AC438" s="207"/>
      <c r="AD438" s="207"/>
      <c r="AE438" s="207"/>
      <c r="AF438" s="207"/>
      <c r="AG438" s="207" t="s">
        <v>171</v>
      </c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</row>
    <row r="439" spans="1:60" outlineLevel="1" x14ac:dyDescent="0.2">
      <c r="A439" s="214"/>
      <c r="B439" s="215"/>
      <c r="C439" s="253" t="s">
        <v>485</v>
      </c>
      <c r="D439" s="244"/>
      <c r="E439" s="244"/>
      <c r="F439" s="244"/>
      <c r="G439" s="244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07"/>
      <c r="Z439" s="207"/>
      <c r="AA439" s="207"/>
      <c r="AB439" s="207"/>
      <c r="AC439" s="207"/>
      <c r="AD439" s="207"/>
      <c r="AE439" s="207"/>
      <c r="AF439" s="207"/>
      <c r="AG439" s="207" t="s">
        <v>217</v>
      </c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</row>
    <row r="440" spans="1:60" outlineLevel="1" x14ac:dyDescent="0.2">
      <c r="A440" s="214"/>
      <c r="B440" s="215"/>
      <c r="C440" s="250" t="s">
        <v>872</v>
      </c>
      <c r="D440" s="217"/>
      <c r="E440" s="218">
        <v>94.9</v>
      </c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07"/>
      <c r="Z440" s="207"/>
      <c r="AA440" s="207"/>
      <c r="AB440" s="207"/>
      <c r="AC440" s="207"/>
      <c r="AD440" s="207"/>
      <c r="AE440" s="207"/>
      <c r="AF440" s="207"/>
      <c r="AG440" s="207" t="s">
        <v>165</v>
      </c>
      <c r="AH440" s="207">
        <v>5</v>
      </c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</row>
    <row r="441" spans="1:60" outlineLevel="1" x14ac:dyDescent="0.2">
      <c r="A441" s="214"/>
      <c r="B441" s="215"/>
      <c r="C441" s="250" t="s">
        <v>873</v>
      </c>
      <c r="D441" s="217"/>
      <c r="E441" s="218">
        <v>16.3</v>
      </c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07"/>
      <c r="Z441" s="207"/>
      <c r="AA441" s="207"/>
      <c r="AB441" s="207"/>
      <c r="AC441" s="207"/>
      <c r="AD441" s="207"/>
      <c r="AE441" s="207"/>
      <c r="AF441" s="207"/>
      <c r="AG441" s="207" t="s">
        <v>165</v>
      </c>
      <c r="AH441" s="207">
        <v>5</v>
      </c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</row>
    <row r="442" spans="1:60" outlineLevel="1" x14ac:dyDescent="0.2">
      <c r="A442" s="214"/>
      <c r="B442" s="215"/>
      <c r="C442" s="250" t="s">
        <v>874</v>
      </c>
      <c r="D442" s="217"/>
      <c r="E442" s="218">
        <v>256.10000000000002</v>
      </c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07"/>
      <c r="Z442" s="207"/>
      <c r="AA442" s="207"/>
      <c r="AB442" s="207"/>
      <c r="AC442" s="207"/>
      <c r="AD442" s="207"/>
      <c r="AE442" s="207"/>
      <c r="AF442" s="207"/>
      <c r="AG442" s="207" t="s">
        <v>165</v>
      </c>
      <c r="AH442" s="207">
        <v>0</v>
      </c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</row>
    <row r="443" spans="1:60" outlineLevel="1" x14ac:dyDescent="0.2">
      <c r="A443" s="229">
        <v>115</v>
      </c>
      <c r="B443" s="230" t="s">
        <v>875</v>
      </c>
      <c r="C443" s="249" t="s">
        <v>876</v>
      </c>
      <c r="D443" s="231" t="s">
        <v>182</v>
      </c>
      <c r="E443" s="232">
        <v>79.400000000000006</v>
      </c>
      <c r="F443" s="233"/>
      <c r="G443" s="234">
        <f>ROUND(E443*F443,2)</f>
        <v>0</v>
      </c>
      <c r="H443" s="233"/>
      <c r="I443" s="234">
        <f>ROUND(E443*H443,2)</f>
        <v>0</v>
      </c>
      <c r="J443" s="233"/>
      <c r="K443" s="234">
        <f>ROUND(E443*J443,2)</f>
        <v>0</v>
      </c>
      <c r="L443" s="234">
        <v>21</v>
      </c>
      <c r="M443" s="234">
        <f>G443*(1+L443/100)</f>
        <v>0</v>
      </c>
      <c r="N443" s="234">
        <v>0</v>
      </c>
      <c r="O443" s="234">
        <f>ROUND(E443*N443,2)</f>
        <v>0</v>
      </c>
      <c r="P443" s="234">
        <v>0</v>
      </c>
      <c r="Q443" s="234">
        <f>ROUND(E443*P443,2)</f>
        <v>0</v>
      </c>
      <c r="R443" s="234" t="s">
        <v>483</v>
      </c>
      <c r="S443" s="234" t="s">
        <v>170</v>
      </c>
      <c r="T443" s="235" t="s">
        <v>170</v>
      </c>
      <c r="U443" s="216">
        <v>6.7000000000000004E-2</v>
      </c>
      <c r="V443" s="216">
        <f>ROUND(E443*U443,2)</f>
        <v>5.32</v>
      </c>
      <c r="W443" s="216"/>
      <c r="X443" s="216" t="s">
        <v>163</v>
      </c>
      <c r="Y443" s="207"/>
      <c r="Z443" s="207"/>
      <c r="AA443" s="207"/>
      <c r="AB443" s="207"/>
      <c r="AC443" s="207"/>
      <c r="AD443" s="207"/>
      <c r="AE443" s="207"/>
      <c r="AF443" s="207"/>
      <c r="AG443" s="207" t="s">
        <v>171</v>
      </c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</row>
    <row r="444" spans="1:60" outlineLevel="1" x14ac:dyDescent="0.2">
      <c r="A444" s="214"/>
      <c r="B444" s="215"/>
      <c r="C444" s="252" t="s">
        <v>877</v>
      </c>
      <c r="D444" s="243"/>
      <c r="E444" s="243"/>
      <c r="F444" s="243"/>
      <c r="G444" s="243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07"/>
      <c r="Z444" s="207"/>
      <c r="AA444" s="207"/>
      <c r="AB444" s="207"/>
      <c r="AC444" s="207"/>
      <c r="AD444" s="207"/>
      <c r="AE444" s="207"/>
      <c r="AF444" s="207"/>
      <c r="AG444" s="207" t="s">
        <v>196</v>
      </c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</row>
    <row r="445" spans="1:60" outlineLevel="1" x14ac:dyDescent="0.2">
      <c r="A445" s="214"/>
      <c r="B445" s="215"/>
      <c r="C445" s="254" t="s">
        <v>485</v>
      </c>
      <c r="D445" s="245"/>
      <c r="E445" s="245"/>
      <c r="F445" s="245"/>
      <c r="G445" s="245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07"/>
      <c r="Z445" s="207"/>
      <c r="AA445" s="207"/>
      <c r="AB445" s="207"/>
      <c r="AC445" s="207"/>
      <c r="AD445" s="207"/>
      <c r="AE445" s="207"/>
      <c r="AF445" s="207"/>
      <c r="AG445" s="207" t="s">
        <v>217</v>
      </c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</row>
    <row r="446" spans="1:60" outlineLevel="1" x14ac:dyDescent="0.2">
      <c r="A446" s="214"/>
      <c r="B446" s="215"/>
      <c r="C446" s="250" t="s">
        <v>878</v>
      </c>
      <c r="D446" s="217"/>
      <c r="E446" s="218">
        <v>79.400000000000006</v>
      </c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07"/>
      <c r="Z446" s="207"/>
      <c r="AA446" s="207"/>
      <c r="AB446" s="207"/>
      <c r="AC446" s="207"/>
      <c r="AD446" s="207"/>
      <c r="AE446" s="207"/>
      <c r="AF446" s="207"/>
      <c r="AG446" s="207" t="s">
        <v>165</v>
      </c>
      <c r="AH446" s="207">
        <v>5</v>
      </c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</row>
    <row r="447" spans="1:60" outlineLevel="1" x14ac:dyDescent="0.2">
      <c r="A447" s="229">
        <v>116</v>
      </c>
      <c r="B447" s="230" t="s">
        <v>879</v>
      </c>
      <c r="C447" s="249" t="s">
        <v>880</v>
      </c>
      <c r="D447" s="231" t="s">
        <v>182</v>
      </c>
      <c r="E447" s="232">
        <v>201.1</v>
      </c>
      <c r="F447" s="233"/>
      <c r="G447" s="234">
        <f>ROUND(E447*F447,2)</f>
        <v>0</v>
      </c>
      <c r="H447" s="233"/>
      <c r="I447" s="234">
        <f>ROUND(E447*H447,2)</f>
        <v>0</v>
      </c>
      <c r="J447" s="233"/>
      <c r="K447" s="234">
        <f>ROUND(E447*J447,2)</f>
        <v>0</v>
      </c>
      <c r="L447" s="234">
        <v>21</v>
      </c>
      <c r="M447" s="234">
        <f>G447*(1+L447/100)</f>
        <v>0</v>
      </c>
      <c r="N447" s="234">
        <v>0</v>
      </c>
      <c r="O447" s="234">
        <f>ROUND(E447*N447,2)</f>
        <v>0</v>
      </c>
      <c r="P447" s="234">
        <v>0</v>
      </c>
      <c r="Q447" s="234">
        <f>ROUND(E447*P447,2)</f>
        <v>0</v>
      </c>
      <c r="R447" s="234" t="s">
        <v>483</v>
      </c>
      <c r="S447" s="234" t="s">
        <v>170</v>
      </c>
      <c r="T447" s="235" t="s">
        <v>170</v>
      </c>
      <c r="U447" s="216">
        <v>9.2999999999999999E-2</v>
      </c>
      <c r="V447" s="216">
        <f>ROUND(E447*U447,2)</f>
        <v>18.7</v>
      </c>
      <c r="W447" s="216"/>
      <c r="X447" s="216" t="s">
        <v>163</v>
      </c>
      <c r="Y447" s="207"/>
      <c r="Z447" s="207"/>
      <c r="AA447" s="207"/>
      <c r="AB447" s="207"/>
      <c r="AC447" s="207"/>
      <c r="AD447" s="207"/>
      <c r="AE447" s="207"/>
      <c r="AF447" s="207"/>
      <c r="AG447" s="207" t="s">
        <v>171</v>
      </c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</row>
    <row r="448" spans="1:60" outlineLevel="1" x14ac:dyDescent="0.2">
      <c r="A448" s="214"/>
      <c r="B448" s="215"/>
      <c r="C448" s="252" t="s">
        <v>877</v>
      </c>
      <c r="D448" s="243"/>
      <c r="E448" s="243"/>
      <c r="F448" s="243"/>
      <c r="G448" s="243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07"/>
      <c r="Z448" s="207"/>
      <c r="AA448" s="207"/>
      <c r="AB448" s="207"/>
      <c r="AC448" s="207"/>
      <c r="AD448" s="207"/>
      <c r="AE448" s="207"/>
      <c r="AF448" s="207"/>
      <c r="AG448" s="207" t="s">
        <v>196</v>
      </c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</row>
    <row r="449" spans="1:60" outlineLevel="1" x14ac:dyDescent="0.2">
      <c r="A449" s="214"/>
      <c r="B449" s="215"/>
      <c r="C449" s="254" t="s">
        <v>485</v>
      </c>
      <c r="D449" s="245"/>
      <c r="E449" s="245"/>
      <c r="F449" s="245"/>
      <c r="G449" s="245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07"/>
      <c r="Z449" s="207"/>
      <c r="AA449" s="207"/>
      <c r="AB449" s="207"/>
      <c r="AC449" s="207"/>
      <c r="AD449" s="207"/>
      <c r="AE449" s="207"/>
      <c r="AF449" s="207"/>
      <c r="AG449" s="207" t="s">
        <v>217</v>
      </c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</row>
    <row r="450" spans="1:60" outlineLevel="1" x14ac:dyDescent="0.2">
      <c r="A450" s="214"/>
      <c r="B450" s="215"/>
      <c r="C450" s="250" t="s">
        <v>881</v>
      </c>
      <c r="D450" s="217"/>
      <c r="E450" s="218">
        <v>201.1</v>
      </c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07"/>
      <c r="Z450" s="207"/>
      <c r="AA450" s="207"/>
      <c r="AB450" s="207"/>
      <c r="AC450" s="207"/>
      <c r="AD450" s="207"/>
      <c r="AE450" s="207"/>
      <c r="AF450" s="207"/>
      <c r="AG450" s="207" t="s">
        <v>165</v>
      </c>
      <c r="AH450" s="207">
        <v>0</v>
      </c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</row>
    <row r="451" spans="1:60" outlineLevel="1" x14ac:dyDescent="0.2">
      <c r="A451" s="229">
        <v>117</v>
      </c>
      <c r="B451" s="230" t="s">
        <v>882</v>
      </c>
      <c r="C451" s="249" t="s">
        <v>883</v>
      </c>
      <c r="D451" s="231" t="s">
        <v>182</v>
      </c>
      <c r="E451" s="232">
        <v>79.400000000000006</v>
      </c>
      <c r="F451" s="233"/>
      <c r="G451" s="234">
        <f>ROUND(E451*F451,2)</f>
        <v>0</v>
      </c>
      <c r="H451" s="233"/>
      <c r="I451" s="234">
        <f>ROUND(E451*H451,2)</f>
        <v>0</v>
      </c>
      <c r="J451" s="233"/>
      <c r="K451" s="234">
        <f>ROUND(E451*J451,2)</f>
        <v>0</v>
      </c>
      <c r="L451" s="234">
        <v>21</v>
      </c>
      <c r="M451" s="234">
        <f>G451*(1+L451/100)</f>
        <v>0</v>
      </c>
      <c r="N451" s="234">
        <v>0</v>
      </c>
      <c r="O451" s="234">
        <f>ROUND(E451*N451,2)</f>
        <v>0</v>
      </c>
      <c r="P451" s="234">
        <v>0</v>
      </c>
      <c r="Q451" s="234">
        <f>ROUND(E451*P451,2)</f>
        <v>0</v>
      </c>
      <c r="R451" s="234" t="s">
        <v>483</v>
      </c>
      <c r="S451" s="234" t="s">
        <v>170</v>
      </c>
      <c r="T451" s="235" t="s">
        <v>170</v>
      </c>
      <c r="U451" s="216">
        <v>3.2000000000000001E-2</v>
      </c>
      <c r="V451" s="216">
        <f>ROUND(E451*U451,2)</f>
        <v>2.54</v>
      </c>
      <c r="W451" s="216"/>
      <c r="X451" s="216" t="s">
        <v>163</v>
      </c>
      <c r="Y451" s="207"/>
      <c r="Z451" s="207"/>
      <c r="AA451" s="207"/>
      <c r="AB451" s="207"/>
      <c r="AC451" s="207"/>
      <c r="AD451" s="207"/>
      <c r="AE451" s="207"/>
      <c r="AF451" s="207"/>
      <c r="AG451" s="207" t="s">
        <v>164</v>
      </c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</row>
    <row r="452" spans="1:60" outlineLevel="1" x14ac:dyDescent="0.2">
      <c r="A452" s="214"/>
      <c r="B452" s="215"/>
      <c r="C452" s="252" t="s">
        <v>884</v>
      </c>
      <c r="D452" s="243"/>
      <c r="E452" s="243"/>
      <c r="F452" s="243"/>
      <c r="G452" s="243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07"/>
      <c r="Z452" s="207"/>
      <c r="AA452" s="207"/>
      <c r="AB452" s="207"/>
      <c r="AC452" s="207"/>
      <c r="AD452" s="207"/>
      <c r="AE452" s="207"/>
      <c r="AF452" s="207"/>
      <c r="AG452" s="207" t="s">
        <v>196</v>
      </c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</row>
    <row r="453" spans="1:60" outlineLevel="1" x14ac:dyDescent="0.2">
      <c r="A453" s="214"/>
      <c r="B453" s="215"/>
      <c r="C453" s="254" t="s">
        <v>485</v>
      </c>
      <c r="D453" s="245"/>
      <c r="E453" s="245"/>
      <c r="F453" s="245"/>
      <c r="G453" s="245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07"/>
      <c r="Z453" s="207"/>
      <c r="AA453" s="207"/>
      <c r="AB453" s="207"/>
      <c r="AC453" s="207"/>
      <c r="AD453" s="207"/>
      <c r="AE453" s="207"/>
      <c r="AF453" s="207"/>
      <c r="AG453" s="207" t="s">
        <v>217</v>
      </c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</row>
    <row r="454" spans="1:60" outlineLevel="1" x14ac:dyDescent="0.2">
      <c r="A454" s="214"/>
      <c r="B454" s="215"/>
      <c r="C454" s="250" t="s">
        <v>885</v>
      </c>
      <c r="D454" s="217"/>
      <c r="E454" s="218">
        <v>79.400000000000006</v>
      </c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07"/>
      <c r="Z454" s="207"/>
      <c r="AA454" s="207"/>
      <c r="AB454" s="207"/>
      <c r="AC454" s="207"/>
      <c r="AD454" s="207"/>
      <c r="AE454" s="207"/>
      <c r="AF454" s="207"/>
      <c r="AG454" s="207" t="s">
        <v>165</v>
      </c>
      <c r="AH454" s="207">
        <v>0</v>
      </c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</row>
    <row r="455" spans="1:60" ht="33.75" outlineLevel="1" x14ac:dyDescent="0.2">
      <c r="A455" s="229">
        <v>118</v>
      </c>
      <c r="B455" s="230" t="s">
        <v>886</v>
      </c>
      <c r="C455" s="249" t="s">
        <v>887</v>
      </c>
      <c r="D455" s="231" t="s">
        <v>191</v>
      </c>
      <c r="E455" s="232">
        <v>0.1</v>
      </c>
      <c r="F455" s="233"/>
      <c r="G455" s="234">
        <f>ROUND(E455*F455,2)</f>
        <v>0</v>
      </c>
      <c r="H455" s="233"/>
      <c r="I455" s="234">
        <f>ROUND(E455*H455,2)</f>
        <v>0</v>
      </c>
      <c r="J455" s="233"/>
      <c r="K455" s="234">
        <f>ROUND(E455*J455,2)</f>
        <v>0</v>
      </c>
      <c r="L455" s="234">
        <v>21</v>
      </c>
      <c r="M455" s="234">
        <f>G455*(1+L455/100)</f>
        <v>0</v>
      </c>
      <c r="N455" s="234">
        <v>1</v>
      </c>
      <c r="O455" s="234">
        <f>ROUND(E455*N455,2)</f>
        <v>0.1</v>
      </c>
      <c r="P455" s="234">
        <v>0</v>
      </c>
      <c r="Q455" s="234">
        <f>ROUND(E455*P455,2)</f>
        <v>0</v>
      </c>
      <c r="R455" s="234" t="s">
        <v>251</v>
      </c>
      <c r="S455" s="234" t="s">
        <v>170</v>
      </c>
      <c r="T455" s="235" t="s">
        <v>170</v>
      </c>
      <c r="U455" s="216">
        <v>0</v>
      </c>
      <c r="V455" s="216">
        <f>ROUND(E455*U455,2)</f>
        <v>0</v>
      </c>
      <c r="W455" s="216"/>
      <c r="X455" s="216" t="s">
        <v>252</v>
      </c>
      <c r="Y455" s="207"/>
      <c r="Z455" s="207"/>
      <c r="AA455" s="207"/>
      <c r="AB455" s="207"/>
      <c r="AC455" s="207"/>
      <c r="AD455" s="207"/>
      <c r="AE455" s="207"/>
      <c r="AF455" s="207"/>
      <c r="AG455" s="207" t="s">
        <v>253</v>
      </c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</row>
    <row r="456" spans="1:60" outlineLevel="1" x14ac:dyDescent="0.2">
      <c r="A456" s="214"/>
      <c r="B456" s="215"/>
      <c r="C456" s="253" t="s">
        <v>485</v>
      </c>
      <c r="D456" s="244"/>
      <c r="E456" s="244"/>
      <c r="F456" s="244"/>
      <c r="G456" s="244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07"/>
      <c r="Z456" s="207"/>
      <c r="AA456" s="207"/>
      <c r="AB456" s="207"/>
      <c r="AC456" s="207"/>
      <c r="AD456" s="207"/>
      <c r="AE456" s="207"/>
      <c r="AF456" s="207"/>
      <c r="AG456" s="207" t="s">
        <v>217</v>
      </c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</row>
    <row r="457" spans="1:60" outlineLevel="1" x14ac:dyDescent="0.2">
      <c r="A457" s="214"/>
      <c r="B457" s="215"/>
      <c r="C457" s="250" t="s">
        <v>888</v>
      </c>
      <c r="D457" s="217"/>
      <c r="E457" s="218">
        <v>0.1</v>
      </c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07"/>
      <c r="Z457" s="207"/>
      <c r="AA457" s="207"/>
      <c r="AB457" s="207"/>
      <c r="AC457" s="207"/>
      <c r="AD457" s="207"/>
      <c r="AE457" s="207"/>
      <c r="AF457" s="207"/>
      <c r="AG457" s="207" t="s">
        <v>165</v>
      </c>
      <c r="AH457" s="207">
        <v>0</v>
      </c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</row>
    <row r="458" spans="1:60" x14ac:dyDescent="0.2">
      <c r="A458" s="223" t="s">
        <v>156</v>
      </c>
      <c r="B458" s="224" t="s">
        <v>82</v>
      </c>
      <c r="C458" s="248" t="s">
        <v>83</v>
      </c>
      <c r="D458" s="225"/>
      <c r="E458" s="226"/>
      <c r="F458" s="227"/>
      <c r="G458" s="227">
        <f>SUMIF(AG459:AG462,"&lt;&gt;NOR",G459:G462)</f>
        <v>0</v>
      </c>
      <c r="H458" s="227"/>
      <c r="I458" s="227">
        <f>SUM(I459:I462)</f>
        <v>0</v>
      </c>
      <c r="J458" s="227"/>
      <c r="K458" s="227">
        <f>SUM(K459:K462)</f>
        <v>0</v>
      </c>
      <c r="L458" s="227"/>
      <c r="M458" s="227">
        <f>SUM(M459:M462)</f>
        <v>0</v>
      </c>
      <c r="N458" s="227"/>
      <c r="O458" s="227">
        <f>SUM(O459:O462)</f>
        <v>0.55000000000000004</v>
      </c>
      <c r="P458" s="227"/>
      <c r="Q458" s="227">
        <f>SUM(Q459:Q462)</f>
        <v>0</v>
      </c>
      <c r="R458" s="227"/>
      <c r="S458" s="227"/>
      <c r="T458" s="228"/>
      <c r="U458" s="222"/>
      <c r="V458" s="222">
        <f>SUM(V459:V462)</f>
        <v>9.6</v>
      </c>
      <c r="W458" s="222"/>
      <c r="X458" s="222"/>
      <c r="AG458" t="s">
        <v>157</v>
      </c>
    </row>
    <row r="459" spans="1:60" outlineLevel="1" x14ac:dyDescent="0.2">
      <c r="A459" s="229">
        <v>119</v>
      </c>
      <c r="B459" s="230" t="s">
        <v>889</v>
      </c>
      <c r="C459" s="249" t="s">
        <v>890</v>
      </c>
      <c r="D459" s="231" t="s">
        <v>175</v>
      </c>
      <c r="E459" s="232">
        <v>6</v>
      </c>
      <c r="F459" s="233"/>
      <c r="G459" s="234">
        <f>ROUND(E459*F459,2)</f>
        <v>0</v>
      </c>
      <c r="H459" s="233"/>
      <c r="I459" s="234">
        <f>ROUND(E459*H459,2)</f>
        <v>0</v>
      </c>
      <c r="J459" s="233"/>
      <c r="K459" s="234">
        <f>ROUND(E459*J459,2)</f>
        <v>0</v>
      </c>
      <c r="L459" s="234">
        <v>21</v>
      </c>
      <c r="M459" s="234">
        <f>G459*(1+L459/100)</f>
        <v>0</v>
      </c>
      <c r="N459" s="234">
        <v>9.2249999999999999E-2</v>
      </c>
      <c r="O459" s="234">
        <f>ROUND(E459*N459,2)</f>
        <v>0.55000000000000004</v>
      </c>
      <c r="P459" s="234">
        <v>0</v>
      </c>
      <c r="Q459" s="234">
        <f>ROUND(E459*P459,2)</f>
        <v>0</v>
      </c>
      <c r="R459" s="234"/>
      <c r="S459" s="234" t="s">
        <v>161</v>
      </c>
      <c r="T459" s="235" t="s">
        <v>891</v>
      </c>
      <c r="U459" s="216">
        <v>1.6</v>
      </c>
      <c r="V459" s="216">
        <f>ROUND(E459*U459,2)</f>
        <v>9.6</v>
      </c>
      <c r="W459" s="216"/>
      <c r="X459" s="216" t="s">
        <v>163</v>
      </c>
      <c r="Y459" s="207"/>
      <c r="Z459" s="207"/>
      <c r="AA459" s="207"/>
      <c r="AB459" s="207"/>
      <c r="AC459" s="207"/>
      <c r="AD459" s="207"/>
      <c r="AE459" s="207"/>
      <c r="AF459" s="207"/>
      <c r="AG459" s="207" t="s">
        <v>171</v>
      </c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</row>
    <row r="460" spans="1:60" outlineLevel="1" x14ac:dyDescent="0.2">
      <c r="A460" s="214"/>
      <c r="B460" s="215"/>
      <c r="C460" s="253" t="s">
        <v>892</v>
      </c>
      <c r="D460" s="244"/>
      <c r="E460" s="244"/>
      <c r="F460" s="244"/>
      <c r="G460" s="244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07"/>
      <c r="Z460" s="207"/>
      <c r="AA460" s="207"/>
      <c r="AB460" s="207"/>
      <c r="AC460" s="207"/>
      <c r="AD460" s="207"/>
      <c r="AE460" s="207"/>
      <c r="AF460" s="207"/>
      <c r="AG460" s="207" t="s">
        <v>217</v>
      </c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  <c r="BH460" s="207"/>
    </row>
    <row r="461" spans="1:60" outlineLevel="1" x14ac:dyDescent="0.2">
      <c r="A461" s="214"/>
      <c r="B461" s="215"/>
      <c r="C461" s="254" t="s">
        <v>893</v>
      </c>
      <c r="D461" s="245"/>
      <c r="E461" s="245"/>
      <c r="F461" s="245"/>
      <c r="G461" s="245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07"/>
      <c r="Z461" s="207"/>
      <c r="AA461" s="207"/>
      <c r="AB461" s="207"/>
      <c r="AC461" s="207"/>
      <c r="AD461" s="207"/>
      <c r="AE461" s="207"/>
      <c r="AF461" s="207"/>
      <c r="AG461" s="207" t="s">
        <v>217</v>
      </c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  <c r="BH461" s="207"/>
    </row>
    <row r="462" spans="1:60" outlineLevel="1" x14ac:dyDescent="0.2">
      <c r="A462" s="214"/>
      <c r="B462" s="215"/>
      <c r="C462" s="250" t="s">
        <v>398</v>
      </c>
      <c r="D462" s="217"/>
      <c r="E462" s="218">
        <v>6</v>
      </c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07"/>
      <c r="Z462" s="207"/>
      <c r="AA462" s="207"/>
      <c r="AB462" s="207"/>
      <c r="AC462" s="207"/>
      <c r="AD462" s="207"/>
      <c r="AE462" s="207"/>
      <c r="AF462" s="207"/>
      <c r="AG462" s="207" t="s">
        <v>165</v>
      </c>
      <c r="AH462" s="207">
        <v>0</v>
      </c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  <c r="BH462" s="207"/>
    </row>
    <row r="463" spans="1:60" x14ac:dyDescent="0.2">
      <c r="A463" s="223" t="s">
        <v>156</v>
      </c>
      <c r="B463" s="224" t="s">
        <v>86</v>
      </c>
      <c r="C463" s="248" t="s">
        <v>87</v>
      </c>
      <c r="D463" s="225"/>
      <c r="E463" s="226"/>
      <c r="F463" s="227"/>
      <c r="G463" s="227">
        <f>SUMIF(AG464:AG490,"&lt;&gt;NOR",G464:G490)</f>
        <v>0</v>
      </c>
      <c r="H463" s="227"/>
      <c r="I463" s="227">
        <f>SUM(I464:I490)</f>
        <v>0</v>
      </c>
      <c r="J463" s="227"/>
      <c r="K463" s="227">
        <f>SUM(K464:K490)</f>
        <v>0</v>
      </c>
      <c r="L463" s="227"/>
      <c r="M463" s="227">
        <f>SUM(M464:M490)</f>
        <v>0</v>
      </c>
      <c r="N463" s="227"/>
      <c r="O463" s="227">
        <f>SUM(O464:O490)</f>
        <v>0</v>
      </c>
      <c r="P463" s="227"/>
      <c r="Q463" s="227">
        <f>SUM(Q464:Q490)</f>
        <v>94.36</v>
      </c>
      <c r="R463" s="227"/>
      <c r="S463" s="227"/>
      <c r="T463" s="228"/>
      <c r="U463" s="222"/>
      <c r="V463" s="222">
        <f>SUM(V464:V490)</f>
        <v>675.53</v>
      </c>
      <c r="W463" s="222"/>
      <c r="X463" s="222"/>
      <c r="AG463" t="s">
        <v>157</v>
      </c>
    </row>
    <row r="464" spans="1:60" ht="22.5" outlineLevel="1" x14ac:dyDescent="0.2">
      <c r="A464" s="229">
        <v>120</v>
      </c>
      <c r="B464" s="230" t="s">
        <v>894</v>
      </c>
      <c r="C464" s="249" t="s">
        <v>895</v>
      </c>
      <c r="D464" s="231" t="s">
        <v>546</v>
      </c>
      <c r="E464" s="232">
        <v>42.8</v>
      </c>
      <c r="F464" s="233"/>
      <c r="G464" s="234">
        <f>ROUND(E464*F464,2)</f>
        <v>0</v>
      </c>
      <c r="H464" s="233"/>
      <c r="I464" s="234">
        <f>ROUND(E464*H464,2)</f>
        <v>0</v>
      </c>
      <c r="J464" s="233"/>
      <c r="K464" s="234">
        <f>ROUND(E464*J464,2)</f>
        <v>0</v>
      </c>
      <c r="L464" s="234">
        <v>21</v>
      </c>
      <c r="M464" s="234">
        <f>G464*(1+L464/100)</f>
        <v>0</v>
      </c>
      <c r="N464" s="234">
        <v>0</v>
      </c>
      <c r="O464" s="234">
        <f>ROUND(E464*N464,2)</f>
        <v>0</v>
      </c>
      <c r="P464" s="234">
        <v>2.2000000000000002</v>
      </c>
      <c r="Q464" s="234">
        <f>ROUND(E464*P464,2)</f>
        <v>94.16</v>
      </c>
      <c r="R464" s="234" t="s">
        <v>450</v>
      </c>
      <c r="S464" s="234" t="s">
        <v>170</v>
      </c>
      <c r="T464" s="235" t="s">
        <v>170</v>
      </c>
      <c r="U464" s="216">
        <v>11.05</v>
      </c>
      <c r="V464" s="216">
        <f>ROUND(E464*U464,2)</f>
        <v>472.94</v>
      </c>
      <c r="W464" s="216"/>
      <c r="X464" s="216" t="s">
        <v>163</v>
      </c>
      <c r="Y464" s="207"/>
      <c r="Z464" s="207"/>
      <c r="AA464" s="207"/>
      <c r="AB464" s="207"/>
      <c r="AC464" s="207"/>
      <c r="AD464" s="207"/>
      <c r="AE464" s="207"/>
      <c r="AF464" s="207"/>
      <c r="AG464" s="207" t="s">
        <v>171</v>
      </c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  <c r="BH464" s="207"/>
    </row>
    <row r="465" spans="1:60" outlineLevel="1" x14ac:dyDescent="0.2">
      <c r="A465" s="214"/>
      <c r="B465" s="215"/>
      <c r="C465" s="250" t="s">
        <v>896</v>
      </c>
      <c r="D465" s="217"/>
      <c r="E465" s="218">
        <v>42.8</v>
      </c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07"/>
      <c r="Z465" s="207"/>
      <c r="AA465" s="207"/>
      <c r="AB465" s="207"/>
      <c r="AC465" s="207"/>
      <c r="AD465" s="207"/>
      <c r="AE465" s="207"/>
      <c r="AF465" s="207"/>
      <c r="AG465" s="207" t="s">
        <v>165</v>
      </c>
      <c r="AH465" s="207">
        <v>0</v>
      </c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</row>
    <row r="466" spans="1:60" outlineLevel="1" x14ac:dyDescent="0.2">
      <c r="A466" s="229">
        <v>121</v>
      </c>
      <c r="B466" s="230" t="s">
        <v>897</v>
      </c>
      <c r="C466" s="249" t="s">
        <v>898</v>
      </c>
      <c r="D466" s="231" t="s">
        <v>182</v>
      </c>
      <c r="E466" s="232">
        <v>1</v>
      </c>
      <c r="F466" s="233"/>
      <c r="G466" s="234">
        <f>ROUND(E466*F466,2)</f>
        <v>0</v>
      </c>
      <c r="H466" s="233"/>
      <c r="I466" s="234">
        <f>ROUND(E466*H466,2)</f>
        <v>0</v>
      </c>
      <c r="J466" s="233"/>
      <c r="K466" s="234">
        <f>ROUND(E466*J466,2)</f>
        <v>0</v>
      </c>
      <c r="L466" s="234">
        <v>21</v>
      </c>
      <c r="M466" s="234">
        <f>G466*(1+L466/100)</f>
        <v>0</v>
      </c>
      <c r="N466" s="234">
        <v>0</v>
      </c>
      <c r="O466" s="234">
        <f>ROUND(E466*N466,2)</f>
        <v>0</v>
      </c>
      <c r="P466" s="234">
        <v>7.0699999999999999E-3</v>
      </c>
      <c r="Q466" s="234">
        <f>ROUND(E466*P466,2)</f>
        <v>0.01</v>
      </c>
      <c r="R466" s="234" t="s">
        <v>450</v>
      </c>
      <c r="S466" s="234" t="s">
        <v>170</v>
      </c>
      <c r="T466" s="235" t="s">
        <v>170</v>
      </c>
      <c r="U466" s="216">
        <v>2.5499999999999998</v>
      </c>
      <c r="V466" s="216">
        <f>ROUND(E466*U466,2)</f>
        <v>2.5499999999999998</v>
      </c>
      <c r="W466" s="216"/>
      <c r="X466" s="216" t="s">
        <v>163</v>
      </c>
      <c r="Y466" s="207"/>
      <c r="Z466" s="207"/>
      <c r="AA466" s="207"/>
      <c r="AB466" s="207"/>
      <c r="AC466" s="207"/>
      <c r="AD466" s="207"/>
      <c r="AE466" s="207"/>
      <c r="AF466" s="207"/>
      <c r="AG466" s="207" t="s">
        <v>171</v>
      </c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</row>
    <row r="467" spans="1:60" outlineLevel="1" x14ac:dyDescent="0.2">
      <c r="A467" s="214"/>
      <c r="B467" s="215"/>
      <c r="C467" s="250" t="s">
        <v>62</v>
      </c>
      <c r="D467" s="217"/>
      <c r="E467" s="218">
        <v>1</v>
      </c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07"/>
      <c r="Z467" s="207"/>
      <c r="AA467" s="207"/>
      <c r="AB467" s="207"/>
      <c r="AC467" s="207"/>
      <c r="AD467" s="207"/>
      <c r="AE467" s="207"/>
      <c r="AF467" s="207"/>
      <c r="AG467" s="207" t="s">
        <v>165</v>
      </c>
      <c r="AH467" s="207">
        <v>0</v>
      </c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</row>
    <row r="468" spans="1:60" outlineLevel="1" x14ac:dyDescent="0.2">
      <c r="A468" s="229">
        <v>122</v>
      </c>
      <c r="B468" s="230" t="s">
        <v>899</v>
      </c>
      <c r="C468" s="249" t="s">
        <v>900</v>
      </c>
      <c r="D468" s="231" t="s">
        <v>182</v>
      </c>
      <c r="E468" s="232">
        <v>2</v>
      </c>
      <c r="F468" s="233"/>
      <c r="G468" s="234">
        <f>ROUND(E468*F468,2)</f>
        <v>0</v>
      </c>
      <c r="H468" s="233"/>
      <c r="I468" s="234">
        <f>ROUND(E468*H468,2)</f>
        <v>0</v>
      </c>
      <c r="J468" s="233"/>
      <c r="K468" s="234">
        <f>ROUND(E468*J468,2)</f>
        <v>0</v>
      </c>
      <c r="L468" s="234">
        <v>21</v>
      </c>
      <c r="M468" s="234">
        <f>G468*(1+L468/100)</f>
        <v>0</v>
      </c>
      <c r="N468" s="234">
        <v>0</v>
      </c>
      <c r="O468" s="234">
        <f>ROUND(E468*N468,2)</f>
        <v>0</v>
      </c>
      <c r="P468" s="234">
        <v>5.024E-2</v>
      </c>
      <c r="Q468" s="234">
        <f>ROUND(E468*P468,2)</f>
        <v>0.1</v>
      </c>
      <c r="R468" s="234" t="s">
        <v>450</v>
      </c>
      <c r="S468" s="234" t="s">
        <v>170</v>
      </c>
      <c r="T468" s="235" t="s">
        <v>170</v>
      </c>
      <c r="U468" s="216">
        <v>4.5999999999999996</v>
      </c>
      <c r="V468" s="216">
        <f>ROUND(E468*U468,2)</f>
        <v>9.1999999999999993</v>
      </c>
      <c r="W468" s="216"/>
      <c r="X468" s="216" t="s">
        <v>163</v>
      </c>
      <c r="Y468" s="207"/>
      <c r="Z468" s="207"/>
      <c r="AA468" s="207"/>
      <c r="AB468" s="207"/>
      <c r="AC468" s="207"/>
      <c r="AD468" s="207"/>
      <c r="AE468" s="207"/>
      <c r="AF468" s="207"/>
      <c r="AG468" s="207" t="s">
        <v>171</v>
      </c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</row>
    <row r="469" spans="1:60" outlineLevel="1" x14ac:dyDescent="0.2">
      <c r="A469" s="214"/>
      <c r="B469" s="215"/>
      <c r="C469" s="250" t="s">
        <v>66</v>
      </c>
      <c r="D469" s="217"/>
      <c r="E469" s="218">
        <v>2</v>
      </c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07"/>
      <c r="Z469" s="207"/>
      <c r="AA469" s="207"/>
      <c r="AB469" s="207"/>
      <c r="AC469" s="207"/>
      <c r="AD469" s="207"/>
      <c r="AE469" s="207"/>
      <c r="AF469" s="207"/>
      <c r="AG469" s="207" t="s">
        <v>165</v>
      </c>
      <c r="AH469" s="207">
        <v>0</v>
      </c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</row>
    <row r="470" spans="1:60" ht="33.75" outlineLevel="1" x14ac:dyDescent="0.2">
      <c r="A470" s="229">
        <v>123</v>
      </c>
      <c r="B470" s="230" t="s">
        <v>901</v>
      </c>
      <c r="C470" s="249" t="s">
        <v>902</v>
      </c>
      <c r="D470" s="231" t="s">
        <v>175</v>
      </c>
      <c r="E470" s="232">
        <v>2</v>
      </c>
      <c r="F470" s="233"/>
      <c r="G470" s="234">
        <f>ROUND(E470*F470,2)</f>
        <v>0</v>
      </c>
      <c r="H470" s="233"/>
      <c r="I470" s="234">
        <f>ROUND(E470*H470,2)</f>
        <v>0</v>
      </c>
      <c r="J470" s="233"/>
      <c r="K470" s="234">
        <f>ROUND(E470*J470,2)</f>
        <v>0</v>
      </c>
      <c r="L470" s="234">
        <v>21</v>
      </c>
      <c r="M470" s="234">
        <f>G470*(1+L470/100)</f>
        <v>0</v>
      </c>
      <c r="N470" s="234">
        <v>0</v>
      </c>
      <c r="O470" s="234">
        <f>ROUND(E470*N470,2)</f>
        <v>0</v>
      </c>
      <c r="P470" s="234">
        <v>4.4999999999999998E-2</v>
      </c>
      <c r="Q470" s="234">
        <f>ROUND(E470*P470,2)</f>
        <v>0.09</v>
      </c>
      <c r="R470" s="234" t="s">
        <v>450</v>
      </c>
      <c r="S470" s="234" t="s">
        <v>170</v>
      </c>
      <c r="T470" s="235" t="s">
        <v>170</v>
      </c>
      <c r="U470" s="216">
        <v>0.26</v>
      </c>
      <c r="V470" s="216">
        <f>ROUND(E470*U470,2)</f>
        <v>0.52</v>
      </c>
      <c r="W470" s="216"/>
      <c r="X470" s="216" t="s">
        <v>163</v>
      </c>
      <c r="Y470" s="207"/>
      <c r="Z470" s="207"/>
      <c r="AA470" s="207"/>
      <c r="AB470" s="207"/>
      <c r="AC470" s="207"/>
      <c r="AD470" s="207"/>
      <c r="AE470" s="207"/>
      <c r="AF470" s="207"/>
      <c r="AG470" s="207" t="s">
        <v>171</v>
      </c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</row>
    <row r="471" spans="1:60" outlineLevel="1" x14ac:dyDescent="0.2">
      <c r="A471" s="214"/>
      <c r="B471" s="215"/>
      <c r="C471" s="250" t="s">
        <v>66</v>
      </c>
      <c r="D471" s="217"/>
      <c r="E471" s="218">
        <v>2</v>
      </c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07"/>
      <c r="Z471" s="207"/>
      <c r="AA471" s="207"/>
      <c r="AB471" s="207"/>
      <c r="AC471" s="207"/>
      <c r="AD471" s="207"/>
      <c r="AE471" s="207"/>
      <c r="AF471" s="207"/>
      <c r="AG471" s="207" t="s">
        <v>165</v>
      </c>
      <c r="AH471" s="207">
        <v>0</v>
      </c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</row>
    <row r="472" spans="1:60" ht="22.5" outlineLevel="1" x14ac:dyDescent="0.2">
      <c r="A472" s="229">
        <v>124</v>
      </c>
      <c r="B472" s="230" t="s">
        <v>903</v>
      </c>
      <c r="C472" s="249" t="s">
        <v>904</v>
      </c>
      <c r="D472" s="231" t="s">
        <v>182</v>
      </c>
      <c r="E472" s="232">
        <v>111.2</v>
      </c>
      <c r="F472" s="233"/>
      <c r="G472" s="234">
        <f>ROUND(E472*F472,2)</f>
        <v>0</v>
      </c>
      <c r="H472" s="233"/>
      <c r="I472" s="234">
        <f>ROUND(E472*H472,2)</f>
        <v>0</v>
      </c>
      <c r="J472" s="233"/>
      <c r="K472" s="234">
        <f>ROUND(E472*J472,2)</f>
        <v>0</v>
      </c>
      <c r="L472" s="234">
        <v>21</v>
      </c>
      <c r="M472" s="234">
        <f>G472*(1+L472/100)</f>
        <v>0</v>
      </c>
      <c r="N472" s="234">
        <v>0</v>
      </c>
      <c r="O472" s="234">
        <f>ROUND(E472*N472,2)</f>
        <v>0</v>
      </c>
      <c r="P472" s="234">
        <v>0</v>
      </c>
      <c r="Q472" s="234">
        <f>ROUND(E472*P472,2)</f>
        <v>0</v>
      </c>
      <c r="R472" s="234" t="s">
        <v>483</v>
      </c>
      <c r="S472" s="234" t="s">
        <v>170</v>
      </c>
      <c r="T472" s="235" t="s">
        <v>170</v>
      </c>
      <c r="U472" s="216">
        <v>0.09</v>
      </c>
      <c r="V472" s="216">
        <f>ROUND(E472*U472,2)</f>
        <v>10.01</v>
      </c>
      <c r="W472" s="216"/>
      <c r="X472" s="216" t="s">
        <v>163</v>
      </c>
      <c r="Y472" s="207"/>
      <c r="Z472" s="207"/>
      <c r="AA472" s="207"/>
      <c r="AB472" s="207"/>
      <c r="AC472" s="207"/>
      <c r="AD472" s="207"/>
      <c r="AE472" s="207"/>
      <c r="AF472" s="207"/>
      <c r="AG472" s="207" t="s">
        <v>171</v>
      </c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</row>
    <row r="473" spans="1:60" ht="22.5" outlineLevel="1" x14ac:dyDescent="0.2">
      <c r="A473" s="214"/>
      <c r="B473" s="215"/>
      <c r="C473" s="252" t="s">
        <v>905</v>
      </c>
      <c r="D473" s="243"/>
      <c r="E473" s="243"/>
      <c r="F473" s="243"/>
      <c r="G473" s="243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07"/>
      <c r="Z473" s="207"/>
      <c r="AA473" s="207"/>
      <c r="AB473" s="207"/>
      <c r="AC473" s="207"/>
      <c r="AD473" s="207"/>
      <c r="AE473" s="207"/>
      <c r="AF473" s="207"/>
      <c r="AG473" s="207" t="s">
        <v>196</v>
      </c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46" t="str">
        <f>C473</f>
        <v>krajníků, desek nebo panelů od spojovacího materiálu s odklizením a uložením očištěných hmot a spojovacího materiálu na skládku na vzdálenost do 10 m</v>
      </c>
      <c r="BB473" s="207"/>
      <c r="BC473" s="207"/>
      <c r="BD473" s="207"/>
      <c r="BE473" s="207"/>
      <c r="BF473" s="207"/>
      <c r="BG473" s="207"/>
      <c r="BH473" s="207"/>
    </row>
    <row r="474" spans="1:60" outlineLevel="1" x14ac:dyDescent="0.2">
      <c r="A474" s="214"/>
      <c r="B474" s="215"/>
      <c r="C474" s="250" t="s">
        <v>867</v>
      </c>
      <c r="D474" s="217"/>
      <c r="E474" s="218">
        <v>16.3</v>
      </c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07"/>
      <c r="Z474" s="207"/>
      <c r="AA474" s="207"/>
      <c r="AB474" s="207"/>
      <c r="AC474" s="207"/>
      <c r="AD474" s="207"/>
      <c r="AE474" s="207"/>
      <c r="AF474" s="207"/>
      <c r="AG474" s="207" t="s">
        <v>165</v>
      </c>
      <c r="AH474" s="207">
        <v>5</v>
      </c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</row>
    <row r="475" spans="1:60" outlineLevel="1" x14ac:dyDescent="0.2">
      <c r="A475" s="214"/>
      <c r="B475" s="215"/>
      <c r="C475" s="250" t="s">
        <v>858</v>
      </c>
      <c r="D475" s="217"/>
      <c r="E475" s="218">
        <v>94.9</v>
      </c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07"/>
      <c r="Z475" s="207"/>
      <c r="AA475" s="207"/>
      <c r="AB475" s="207"/>
      <c r="AC475" s="207"/>
      <c r="AD475" s="207"/>
      <c r="AE475" s="207"/>
      <c r="AF475" s="207"/>
      <c r="AG475" s="207" t="s">
        <v>165</v>
      </c>
      <c r="AH475" s="207">
        <v>5</v>
      </c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  <c r="BH475" s="207"/>
    </row>
    <row r="476" spans="1:60" ht="22.5" outlineLevel="1" x14ac:dyDescent="0.2">
      <c r="A476" s="229">
        <v>125</v>
      </c>
      <c r="B476" s="230" t="s">
        <v>906</v>
      </c>
      <c r="C476" s="249" t="s">
        <v>907</v>
      </c>
      <c r="D476" s="231" t="s">
        <v>168</v>
      </c>
      <c r="E476" s="232">
        <v>76.2</v>
      </c>
      <c r="F476" s="233"/>
      <c r="G476" s="234">
        <f>ROUND(E476*F476,2)</f>
        <v>0</v>
      </c>
      <c r="H476" s="233"/>
      <c r="I476" s="234">
        <f>ROUND(E476*H476,2)</f>
        <v>0</v>
      </c>
      <c r="J476" s="233"/>
      <c r="K476" s="234">
        <f>ROUND(E476*J476,2)</f>
        <v>0</v>
      </c>
      <c r="L476" s="234">
        <v>21</v>
      </c>
      <c r="M476" s="234">
        <f>G476*(1+L476/100)</f>
        <v>0</v>
      </c>
      <c r="N476" s="234">
        <v>0</v>
      </c>
      <c r="O476" s="234">
        <f>ROUND(E476*N476,2)</f>
        <v>0</v>
      </c>
      <c r="P476" s="234">
        <v>0</v>
      </c>
      <c r="Q476" s="234">
        <f>ROUND(E476*P476,2)</f>
        <v>0</v>
      </c>
      <c r="R476" s="234" t="s">
        <v>483</v>
      </c>
      <c r="S476" s="234" t="s">
        <v>170</v>
      </c>
      <c r="T476" s="235" t="s">
        <v>170</v>
      </c>
      <c r="U476" s="216">
        <v>0.115</v>
      </c>
      <c r="V476" s="216">
        <f>ROUND(E476*U476,2)</f>
        <v>8.76</v>
      </c>
      <c r="W476" s="216"/>
      <c r="X476" s="216" t="s">
        <v>163</v>
      </c>
      <c r="Y476" s="207"/>
      <c r="Z476" s="207"/>
      <c r="AA476" s="207"/>
      <c r="AB476" s="207"/>
      <c r="AC476" s="207"/>
      <c r="AD476" s="207"/>
      <c r="AE476" s="207"/>
      <c r="AF476" s="207"/>
      <c r="AG476" s="207" t="s">
        <v>171</v>
      </c>
      <c r="AH476" s="207"/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  <c r="BH476" s="207"/>
    </row>
    <row r="477" spans="1:60" ht="22.5" outlineLevel="1" x14ac:dyDescent="0.2">
      <c r="A477" s="214"/>
      <c r="B477" s="215"/>
      <c r="C477" s="252" t="s">
        <v>905</v>
      </c>
      <c r="D477" s="243"/>
      <c r="E477" s="243"/>
      <c r="F477" s="243"/>
      <c r="G477" s="243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07"/>
      <c r="Z477" s="207"/>
      <c r="AA477" s="207"/>
      <c r="AB477" s="207"/>
      <c r="AC477" s="207"/>
      <c r="AD477" s="207"/>
      <c r="AE477" s="207"/>
      <c r="AF477" s="207"/>
      <c r="AG477" s="207" t="s">
        <v>196</v>
      </c>
      <c r="AH477" s="207"/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46" t="str">
        <f>C477</f>
        <v>krajníků, desek nebo panelů od spojovacího materiálu s odklizením a uložením očištěných hmot a spojovacího materiálu na skládku na vzdálenost do 10 m</v>
      </c>
      <c r="BB477" s="207"/>
      <c r="BC477" s="207"/>
      <c r="BD477" s="207"/>
      <c r="BE477" s="207"/>
      <c r="BF477" s="207"/>
      <c r="BG477" s="207"/>
      <c r="BH477" s="207"/>
    </row>
    <row r="478" spans="1:60" outlineLevel="1" x14ac:dyDescent="0.2">
      <c r="A478" s="214"/>
      <c r="B478" s="215"/>
      <c r="C478" s="250" t="s">
        <v>498</v>
      </c>
      <c r="D478" s="217"/>
      <c r="E478" s="218">
        <v>27.6</v>
      </c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07"/>
      <c r="Z478" s="207"/>
      <c r="AA478" s="207"/>
      <c r="AB478" s="207"/>
      <c r="AC478" s="207"/>
      <c r="AD478" s="207"/>
      <c r="AE478" s="207"/>
      <c r="AF478" s="207"/>
      <c r="AG478" s="207" t="s">
        <v>165</v>
      </c>
      <c r="AH478" s="207">
        <v>5</v>
      </c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  <c r="BH478" s="207"/>
    </row>
    <row r="479" spans="1:60" outlineLevel="1" x14ac:dyDescent="0.2">
      <c r="A479" s="214"/>
      <c r="B479" s="215"/>
      <c r="C479" s="250" t="s">
        <v>500</v>
      </c>
      <c r="D479" s="217"/>
      <c r="E479" s="218">
        <v>48.6</v>
      </c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07"/>
      <c r="Z479" s="207"/>
      <c r="AA479" s="207"/>
      <c r="AB479" s="207"/>
      <c r="AC479" s="207"/>
      <c r="AD479" s="207"/>
      <c r="AE479" s="207"/>
      <c r="AF479" s="207"/>
      <c r="AG479" s="207" t="s">
        <v>165</v>
      </c>
      <c r="AH479" s="207">
        <v>5</v>
      </c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  <c r="BH479" s="207"/>
    </row>
    <row r="480" spans="1:60" ht="22.5" outlineLevel="1" x14ac:dyDescent="0.2">
      <c r="A480" s="229">
        <v>126</v>
      </c>
      <c r="B480" s="230" t="s">
        <v>908</v>
      </c>
      <c r="C480" s="249" t="s">
        <v>909</v>
      </c>
      <c r="D480" s="231" t="s">
        <v>168</v>
      </c>
      <c r="E480" s="232">
        <v>108</v>
      </c>
      <c r="F480" s="233"/>
      <c r="G480" s="234">
        <f>ROUND(E480*F480,2)</f>
        <v>0</v>
      </c>
      <c r="H480" s="233"/>
      <c r="I480" s="234">
        <f>ROUND(E480*H480,2)</f>
        <v>0</v>
      </c>
      <c r="J480" s="233"/>
      <c r="K480" s="234">
        <f>ROUND(E480*J480,2)</f>
        <v>0</v>
      </c>
      <c r="L480" s="234">
        <v>21</v>
      </c>
      <c r="M480" s="234">
        <f>G480*(1+L480/100)</f>
        <v>0</v>
      </c>
      <c r="N480" s="234">
        <v>0</v>
      </c>
      <c r="O480" s="234">
        <f>ROUND(E480*N480,2)</f>
        <v>0</v>
      </c>
      <c r="P480" s="234">
        <v>0</v>
      </c>
      <c r="Q480" s="234">
        <f>ROUND(E480*P480,2)</f>
        <v>0</v>
      </c>
      <c r="R480" s="234" t="s">
        <v>483</v>
      </c>
      <c r="S480" s="234" t="s">
        <v>170</v>
      </c>
      <c r="T480" s="235" t="s">
        <v>170</v>
      </c>
      <c r="U480" s="216">
        <v>6.8000000000000005E-2</v>
      </c>
      <c r="V480" s="216">
        <f>ROUND(E480*U480,2)</f>
        <v>7.34</v>
      </c>
      <c r="W480" s="216"/>
      <c r="X480" s="216" t="s">
        <v>163</v>
      </c>
      <c r="Y480" s="207"/>
      <c r="Z480" s="207"/>
      <c r="AA480" s="207"/>
      <c r="AB480" s="207"/>
      <c r="AC480" s="207"/>
      <c r="AD480" s="207"/>
      <c r="AE480" s="207"/>
      <c r="AF480" s="207"/>
      <c r="AG480" s="207" t="s">
        <v>171</v>
      </c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</row>
    <row r="481" spans="1:60" ht="22.5" outlineLevel="1" x14ac:dyDescent="0.2">
      <c r="A481" s="214"/>
      <c r="B481" s="215"/>
      <c r="C481" s="252" t="s">
        <v>905</v>
      </c>
      <c r="D481" s="243"/>
      <c r="E481" s="243"/>
      <c r="F481" s="243"/>
      <c r="G481" s="243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07"/>
      <c r="Z481" s="207"/>
      <c r="AA481" s="207"/>
      <c r="AB481" s="207"/>
      <c r="AC481" s="207"/>
      <c r="AD481" s="207"/>
      <c r="AE481" s="207"/>
      <c r="AF481" s="207"/>
      <c r="AG481" s="207" t="s">
        <v>196</v>
      </c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46" t="str">
        <f>C481</f>
        <v>krajníků, desek nebo panelů od spojovacího materiálu s odklizením a uložením očištěných hmot a spojovacího materiálu na skládku na vzdálenost do 10 m</v>
      </c>
      <c r="BB481" s="207"/>
      <c r="BC481" s="207"/>
      <c r="BD481" s="207"/>
      <c r="BE481" s="207"/>
      <c r="BF481" s="207"/>
      <c r="BG481" s="207"/>
      <c r="BH481" s="207"/>
    </row>
    <row r="482" spans="1:60" outlineLevel="1" x14ac:dyDescent="0.2">
      <c r="A482" s="214"/>
      <c r="B482" s="215"/>
      <c r="C482" s="250" t="s">
        <v>501</v>
      </c>
      <c r="D482" s="217"/>
      <c r="E482" s="218">
        <v>108</v>
      </c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07"/>
      <c r="Z482" s="207"/>
      <c r="AA482" s="207"/>
      <c r="AB482" s="207"/>
      <c r="AC482" s="207"/>
      <c r="AD482" s="207"/>
      <c r="AE482" s="207"/>
      <c r="AF482" s="207"/>
      <c r="AG482" s="207" t="s">
        <v>165</v>
      </c>
      <c r="AH482" s="207">
        <v>5</v>
      </c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</row>
    <row r="483" spans="1:60" ht="22.5" outlineLevel="1" x14ac:dyDescent="0.2">
      <c r="A483" s="229">
        <v>127</v>
      </c>
      <c r="B483" s="230" t="s">
        <v>910</v>
      </c>
      <c r="C483" s="249" t="s">
        <v>911</v>
      </c>
      <c r="D483" s="231" t="s">
        <v>168</v>
      </c>
      <c r="E483" s="232">
        <v>1024.5</v>
      </c>
      <c r="F483" s="233"/>
      <c r="G483" s="234">
        <f>ROUND(E483*F483,2)</f>
        <v>0</v>
      </c>
      <c r="H483" s="233"/>
      <c r="I483" s="234">
        <f>ROUND(E483*H483,2)</f>
        <v>0</v>
      </c>
      <c r="J483" s="233"/>
      <c r="K483" s="234">
        <f>ROUND(E483*J483,2)</f>
        <v>0</v>
      </c>
      <c r="L483" s="234">
        <v>21</v>
      </c>
      <c r="M483" s="234">
        <f>G483*(1+L483/100)</f>
        <v>0</v>
      </c>
      <c r="N483" s="234">
        <v>0</v>
      </c>
      <c r="O483" s="234">
        <f>ROUND(E483*N483,2)</f>
        <v>0</v>
      </c>
      <c r="P483" s="234">
        <v>0</v>
      </c>
      <c r="Q483" s="234">
        <f>ROUND(E483*P483,2)</f>
        <v>0</v>
      </c>
      <c r="R483" s="234" t="s">
        <v>483</v>
      </c>
      <c r="S483" s="234" t="s">
        <v>170</v>
      </c>
      <c r="T483" s="235" t="s">
        <v>170</v>
      </c>
      <c r="U483" s="216">
        <v>0.09</v>
      </c>
      <c r="V483" s="216">
        <f>ROUND(E483*U483,2)</f>
        <v>92.21</v>
      </c>
      <c r="W483" s="216"/>
      <c r="X483" s="216" t="s">
        <v>163</v>
      </c>
      <c r="Y483" s="207"/>
      <c r="Z483" s="207"/>
      <c r="AA483" s="207"/>
      <c r="AB483" s="207"/>
      <c r="AC483" s="207"/>
      <c r="AD483" s="207"/>
      <c r="AE483" s="207"/>
      <c r="AF483" s="207"/>
      <c r="AG483" s="207" t="s">
        <v>171</v>
      </c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</row>
    <row r="484" spans="1:60" ht="22.5" outlineLevel="1" x14ac:dyDescent="0.2">
      <c r="A484" s="214"/>
      <c r="B484" s="215"/>
      <c r="C484" s="252" t="s">
        <v>912</v>
      </c>
      <c r="D484" s="243"/>
      <c r="E484" s="243"/>
      <c r="F484" s="243"/>
      <c r="G484" s="243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07"/>
      <c r="Z484" s="207"/>
      <c r="AA484" s="207"/>
      <c r="AB484" s="207"/>
      <c r="AC484" s="207"/>
      <c r="AD484" s="207"/>
      <c r="AE484" s="207"/>
      <c r="AF484" s="207"/>
      <c r="AG484" s="207" t="s">
        <v>196</v>
      </c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46" t="str">
        <f>C484</f>
        <v>od spojovacího materiálu, s uložením očištěných kostek na skládku, s odklizením odpadových hmot na hromady a s odklizením vybouraných kostek na vzdálenost do 3 m</v>
      </c>
      <c r="BB484" s="207"/>
      <c r="BC484" s="207"/>
      <c r="BD484" s="207"/>
      <c r="BE484" s="207"/>
      <c r="BF484" s="207"/>
      <c r="BG484" s="207"/>
      <c r="BH484" s="207"/>
    </row>
    <row r="485" spans="1:60" outlineLevel="1" x14ac:dyDescent="0.2">
      <c r="A485" s="214"/>
      <c r="B485" s="215"/>
      <c r="C485" s="250" t="s">
        <v>499</v>
      </c>
      <c r="D485" s="217"/>
      <c r="E485" s="218">
        <v>1024.5</v>
      </c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07"/>
      <c r="Z485" s="207"/>
      <c r="AA485" s="207"/>
      <c r="AB485" s="207"/>
      <c r="AC485" s="207"/>
      <c r="AD485" s="207"/>
      <c r="AE485" s="207"/>
      <c r="AF485" s="207"/>
      <c r="AG485" s="207" t="s">
        <v>165</v>
      </c>
      <c r="AH485" s="207">
        <v>5</v>
      </c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</row>
    <row r="486" spans="1:60" outlineLevel="1" x14ac:dyDescent="0.2">
      <c r="A486" s="229">
        <v>128</v>
      </c>
      <c r="B486" s="230" t="s">
        <v>913</v>
      </c>
      <c r="C486" s="249" t="s">
        <v>914</v>
      </c>
      <c r="D486" s="231" t="s">
        <v>599</v>
      </c>
      <c r="E486" s="232">
        <v>150</v>
      </c>
      <c r="F486" s="233"/>
      <c r="G486" s="234">
        <f>ROUND(E486*F486,2)</f>
        <v>0</v>
      </c>
      <c r="H486" s="233"/>
      <c r="I486" s="234">
        <f>ROUND(E486*H486,2)</f>
        <v>0</v>
      </c>
      <c r="J486" s="233"/>
      <c r="K486" s="234">
        <f>ROUND(E486*J486,2)</f>
        <v>0</v>
      </c>
      <c r="L486" s="234">
        <v>21</v>
      </c>
      <c r="M486" s="234">
        <f>G486*(1+L486/100)</f>
        <v>0</v>
      </c>
      <c r="N486" s="234">
        <v>0</v>
      </c>
      <c r="O486" s="234">
        <f>ROUND(E486*N486,2)</f>
        <v>0</v>
      </c>
      <c r="P486" s="234">
        <v>0</v>
      </c>
      <c r="Q486" s="234">
        <f>ROUND(E486*P486,2)</f>
        <v>0</v>
      </c>
      <c r="R486" s="234" t="s">
        <v>450</v>
      </c>
      <c r="S486" s="234" t="s">
        <v>170</v>
      </c>
      <c r="T486" s="235" t="s">
        <v>170</v>
      </c>
      <c r="U486" s="216">
        <v>0</v>
      </c>
      <c r="V486" s="216">
        <f>ROUND(E486*U486,2)</f>
        <v>0</v>
      </c>
      <c r="W486" s="216"/>
      <c r="X486" s="216" t="s">
        <v>163</v>
      </c>
      <c r="Y486" s="207"/>
      <c r="Z486" s="207"/>
      <c r="AA486" s="207"/>
      <c r="AB486" s="207"/>
      <c r="AC486" s="207"/>
      <c r="AD486" s="207"/>
      <c r="AE486" s="207"/>
      <c r="AF486" s="207"/>
      <c r="AG486" s="207" t="s">
        <v>171</v>
      </c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</row>
    <row r="487" spans="1:60" outlineLevel="1" x14ac:dyDescent="0.2">
      <c r="A487" s="214"/>
      <c r="B487" s="215"/>
      <c r="C487" s="250" t="s">
        <v>915</v>
      </c>
      <c r="D487" s="217"/>
      <c r="E487" s="218">
        <v>150</v>
      </c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07"/>
      <c r="Z487" s="207"/>
      <c r="AA487" s="207"/>
      <c r="AB487" s="207"/>
      <c r="AC487" s="207"/>
      <c r="AD487" s="207"/>
      <c r="AE487" s="207"/>
      <c r="AF487" s="207"/>
      <c r="AG487" s="207" t="s">
        <v>165</v>
      </c>
      <c r="AH487" s="207">
        <v>0</v>
      </c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</row>
    <row r="488" spans="1:60" outlineLevel="1" x14ac:dyDescent="0.2">
      <c r="A488" s="229">
        <v>129</v>
      </c>
      <c r="B488" s="230" t="s">
        <v>916</v>
      </c>
      <c r="C488" s="249" t="s">
        <v>917</v>
      </c>
      <c r="D488" s="231" t="s">
        <v>423</v>
      </c>
      <c r="E488" s="232">
        <v>72</v>
      </c>
      <c r="F488" s="233"/>
      <c r="G488" s="234">
        <f>ROUND(E488*F488,2)</f>
        <v>0</v>
      </c>
      <c r="H488" s="233"/>
      <c r="I488" s="234">
        <f>ROUND(E488*H488,2)</f>
        <v>0</v>
      </c>
      <c r="J488" s="233"/>
      <c r="K488" s="234">
        <f>ROUND(E488*J488,2)</f>
        <v>0</v>
      </c>
      <c r="L488" s="234">
        <v>21</v>
      </c>
      <c r="M488" s="234">
        <f>G488*(1+L488/100)</f>
        <v>0</v>
      </c>
      <c r="N488" s="234">
        <v>0</v>
      </c>
      <c r="O488" s="234">
        <f>ROUND(E488*N488,2)</f>
        <v>0</v>
      </c>
      <c r="P488" s="234">
        <v>0</v>
      </c>
      <c r="Q488" s="234">
        <f>ROUND(E488*P488,2)</f>
        <v>0</v>
      </c>
      <c r="R488" s="234" t="s">
        <v>424</v>
      </c>
      <c r="S488" s="234" t="s">
        <v>170</v>
      </c>
      <c r="T488" s="235" t="s">
        <v>170</v>
      </c>
      <c r="U488" s="216">
        <v>1</v>
      </c>
      <c r="V488" s="216">
        <f>ROUND(E488*U488,2)</f>
        <v>72</v>
      </c>
      <c r="W488" s="216"/>
      <c r="X488" s="216" t="s">
        <v>425</v>
      </c>
      <c r="Y488" s="207"/>
      <c r="Z488" s="207"/>
      <c r="AA488" s="207"/>
      <c r="AB488" s="207"/>
      <c r="AC488" s="207"/>
      <c r="AD488" s="207"/>
      <c r="AE488" s="207"/>
      <c r="AF488" s="207"/>
      <c r="AG488" s="207" t="s">
        <v>426</v>
      </c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</row>
    <row r="489" spans="1:60" outlineLevel="1" x14ac:dyDescent="0.2">
      <c r="A489" s="214"/>
      <c r="B489" s="215"/>
      <c r="C489" s="253" t="s">
        <v>918</v>
      </c>
      <c r="D489" s="244"/>
      <c r="E489" s="244"/>
      <c r="F489" s="244"/>
      <c r="G489" s="244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07"/>
      <c r="Z489" s="207"/>
      <c r="AA489" s="207"/>
      <c r="AB489" s="207"/>
      <c r="AC489" s="207"/>
      <c r="AD489" s="207"/>
      <c r="AE489" s="207"/>
      <c r="AF489" s="207"/>
      <c r="AG489" s="207" t="s">
        <v>217</v>
      </c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</row>
    <row r="490" spans="1:60" outlineLevel="1" x14ac:dyDescent="0.2">
      <c r="A490" s="214"/>
      <c r="B490" s="215"/>
      <c r="C490" s="250" t="s">
        <v>427</v>
      </c>
      <c r="D490" s="217"/>
      <c r="E490" s="218">
        <v>72</v>
      </c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07"/>
      <c r="Z490" s="207"/>
      <c r="AA490" s="207"/>
      <c r="AB490" s="207"/>
      <c r="AC490" s="207"/>
      <c r="AD490" s="207"/>
      <c r="AE490" s="207"/>
      <c r="AF490" s="207"/>
      <c r="AG490" s="207" t="s">
        <v>165</v>
      </c>
      <c r="AH490" s="207">
        <v>0</v>
      </c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</row>
    <row r="491" spans="1:60" x14ac:dyDescent="0.2">
      <c r="A491" s="223" t="s">
        <v>156</v>
      </c>
      <c r="B491" s="224" t="s">
        <v>90</v>
      </c>
      <c r="C491" s="248" t="s">
        <v>91</v>
      </c>
      <c r="D491" s="225"/>
      <c r="E491" s="226"/>
      <c r="F491" s="227"/>
      <c r="G491" s="227">
        <f>SUMIF(AG492:AG496,"&lt;&gt;NOR",G492:G496)</f>
        <v>0</v>
      </c>
      <c r="H491" s="227"/>
      <c r="I491" s="227">
        <f>SUM(I492:I496)</f>
        <v>0</v>
      </c>
      <c r="J491" s="227"/>
      <c r="K491" s="227">
        <f>SUM(K492:K496)</f>
        <v>0</v>
      </c>
      <c r="L491" s="227"/>
      <c r="M491" s="227">
        <f>SUM(M492:M496)</f>
        <v>0</v>
      </c>
      <c r="N491" s="227"/>
      <c r="O491" s="227">
        <f>SUM(O492:O496)</f>
        <v>0.03</v>
      </c>
      <c r="P491" s="227"/>
      <c r="Q491" s="227">
        <f>SUM(Q492:Q496)</f>
        <v>25.64</v>
      </c>
      <c r="R491" s="227"/>
      <c r="S491" s="227"/>
      <c r="T491" s="228"/>
      <c r="U491" s="222"/>
      <c r="V491" s="222">
        <f>SUM(V492:V496)</f>
        <v>59.37</v>
      </c>
      <c r="W491" s="222"/>
      <c r="X491" s="222"/>
      <c r="AG491" t="s">
        <v>157</v>
      </c>
    </row>
    <row r="492" spans="1:60" ht="22.5" outlineLevel="1" x14ac:dyDescent="0.2">
      <c r="A492" s="229">
        <v>130</v>
      </c>
      <c r="B492" s="230" t="s">
        <v>919</v>
      </c>
      <c r="C492" s="249" t="s">
        <v>920</v>
      </c>
      <c r="D492" s="231" t="s">
        <v>546</v>
      </c>
      <c r="E492" s="232">
        <v>13.402430000000001</v>
      </c>
      <c r="F492" s="233"/>
      <c r="G492" s="234">
        <f>ROUND(E492*F492,2)</f>
        <v>0</v>
      </c>
      <c r="H492" s="233"/>
      <c r="I492" s="234">
        <f>ROUND(E492*H492,2)</f>
        <v>0</v>
      </c>
      <c r="J492" s="233"/>
      <c r="K492" s="234">
        <f>ROUND(E492*J492,2)</f>
        <v>0</v>
      </c>
      <c r="L492" s="234">
        <v>21</v>
      </c>
      <c r="M492" s="234">
        <f>G492*(1+L492/100)</f>
        <v>0</v>
      </c>
      <c r="N492" s="234">
        <v>2E-3</v>
      </c>
      <c r="O492" s="234">
        <f>ROUND(E492*N492,2)</f>
        <v>0.03</v>
      </c>
      <c r="P492" s="234">
        <v>1.8049999999999999</v>
      </c>
      <c r="Q492" s="234">
        <f>ROUND(E492*P492,2)</f>
        <v>24.19</v>
      </c>
      <c r="R492" s="234" t="s">
        <v>454</v>
      </c>
      <c r="S492" s="234" t="s">
        <v>170</v>
      </c>
      <c r="T492" s="235" t="s">
        <v>170</v>
      </c>
      <c r="U492" s="216">
        <v>3.46</v>
      </c>
      <c r="V492" s="216">
        <f>ROUND(E492*U492,2)</f>
        <v>46.37</v>
      </c>
      <c r="W492" s="216"/>
      <c r="X492" s="216" t="s">
        <v>163</v>
      </c>
      <c r="Y492" s="207"/>
      <c r="Z492" s="207"/>
      <c r="AA492" s="207"/>
      <c r="AB492" s="207"/>
      <c r="AC492" s="207"/>
      <c r="AD492" s="207"/>
      <c r="AE492" s="207"/>
      <c r="AF492" s="207"/>
      <c r="AG492" s="207" t="s">
        <v>171</v>
      </c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</row>
    <row r="493" spans="1:60" ht="22.5" outlineLevel="1" x14ac:dyDescent="0.2">
      <c r="A493" s="214"/>
      <c r="B493" s="215"/>
      <c r="C493" s="250" t="s">
        <v>921</v>
      </c>
      <c r="D493" s="217"/>
      <c r="E493" s="218">
        <v>13.402430000000001</v>
      </c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07"/>
      <c r="Z493" s="207"/>
      <c r="AA493" s="207"/>
      <c r="AB493" s="207"/>
      <c r="AC493" s="207"/>
      <c r="AD493" s="207"/>
      <c r="AE493" s="207"/>
      <c r="AF493" s="207"/>
      <c r="AG493" s="207" t="s">
        <v>165</v>
      </c>
      <c r="AH493" s="207">
        <v>0</v>
      </c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</row>
    <row r="494" spans="1:60" outlineLevel="1" x14ac:dyDescent="0.2">
      <c r="A494" s="229">
        <v>131</v>
      </c>
      <c r="B494" s="230" t="s">
        <v>922</v>
      </c>
      <c r="C494" s="249" t="s">
        <v>923</v>
      </c>
      <c r="D494" s="231" t="s">
        <v>546</v>
      </c>
      <c r="E494" s="232">
        <v>0.6</v>
      </c>
      <c r="F494" s="233"/>
      <c r="G494" s="234">
        <f>ROUND(E494*F494,2)</f>
        <v>0</v>
      </c>
      <c r="H494" s="233"/>
      <c r="I494" s="234">
        <f>ROUND(E494*H494,2)</f>
        <v>0</v>
      </c>
      <c r="J494" s="233"/>
      <c r="K494" s="234">
        <f>ROUND(E494*J494,2)</f>
        <v>0</v>
      </c>
      <c r="L494" s="234">
        <v>21</v>
      </c>
      <c r="M494" s="234">
        <f>G494*(1+L494/100)</f>
        <v>0</v>
      </c>
      <c r="N494" s="234">
        <v>1.31E-3</v>
      </c>
      <c r="O494" s="234">
        <f>ROUND(E494*N494,2)</f>
        <v>0</v>
      </c>
      <c r="P494" s="234">
        <v>2.41</v>
      </c>
      <c r="Q494" s="234">
        <f>ROUND(E494*P494,2)</f>
        <v>1.45</v>
      </c>
      <c r="R494" s="234" t="s">
        <v>454</v>
      </c>
      <c r="S494" s="234" t="s">
        <v>170</v>
      </c>
      <c r="T494" s="235" t="s">
        <v>170</v>
      </c>
      <c r="U494" s="216">
        <v>21.672999999999998</v>
      </c>
      <c r="V494" s="216">
        <f>ROUND(E494*U494,2)</f>
        <v>13</v>
      </c>
      <c r="W494" s="216"/>
      <c r="X494" s="216" t="s">
        <v>163</v>
      </c>
      <c r="Y494" s="207"/>
      <c r="Z494" s="207"/>
      <c r="AA494" s="207"/>
      <c r="AB494" s="207"/>
      <c r="AC494" s="207"/>
      <c r="AD494" s="207"/>
      <c r="AE494" s="207"/>
      <c r="AF494" s="207"/>
      <c r="AG494" s="207" t="s">
        <v>171</v>
      </c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</row>
    <row r="495" spans="1:60" outlineLevel="1" x14ac:dyDescent="0.2">
      <c r="A495" s="214"/>
      <c r="B495" s="215"/>
      <c r="C495" s="253" t="s">
        <v>771</v>
      </c>
      <c r="D495" s="244"/>
      <c r="E495" s="244"/>
      <c r="F495" s="244"/>
      <c r="G495" s="244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07"/>
      <c r="Z495" s="207"/>
      <c r="AA495" s="207"/>
      <c r="AB495" s="207"/>
      <c r="AC495" s="207"/>
      <c r="AD495" s="207"/>
      <c r="AE495" s="207"/>
      <c r="AF495" s="207"/>
      <c r="AG495" s="207" t="s">
        <v>217</v>
      </c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</row>
    <row r="496" spans="1:60" outlineLevel="1" x14ac:dyDescent="0.2">
      <c r="A496" s="214"/>
      <c r="B496" s="215"/>
      <c r="C496" s="250" t="s">
        <v>924</v>
      </c>
      <c r="D496" s="217"/>
      <c r="E496" s="218">
        <v>0.6</v>
      </c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07"/>
      <c r="Z496" s="207"/>
      <c r="AA496" s="207"/>
      <c r="AB496" s="207"/>
      <c r="AC496" s="207"/>
      <c r="AD496" s="207"/>
      <c r="AE496" s="207"/>
      <c r="AF496" s="207"/>
      <c r="AG496" s="207" t="s">
        <v>165</v>
      </c>
      <c r="AH496" s="207">
        <v>0</v>
      </c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</row>
    <row r="497" spans="1:60" x14ac:dyDescent="0.2">
      <c r="A497" s="223" t="s">
        <v>156</v>
      </c>
      <c r="B497" s="224" t="s">
        <v>92</v>
      </c>
      <c r="C497" s="248" t="s">
        <v>93</v>
      </c>
      <c r="D497" s="225"/>
      <c r="E497" s="226"/>
      <c r="F497" s="227"/>
      <c r="G497" s="227">
        <f>SUMIF(AG498:AG519,"&lt;&gt;NOR",G498:G519)</f>
        <v>0</v>
      </c>
      <c r="H497" s="227"/>
      <c r="I497" s="227">
        <f>SUM(I498:I519)</f>
        <v>0</v>
      </c>
      <c r="J497" s="227"/>
      <c r="K497" s="227">
        <f>SUM(K498:K519)</f>
        <v>0</v>
      </c>
      <c r="L497" s="227"/>
      <c r="M497" s="227">
        <f>SUM(M498:M519)</f>
        <v>0</v>
      </c>
      <c r="N497" s="227"/>
      <c r="O497" s="227">
        <f>SUM(O498:O519)</f>
        <v>0</v>
      </c>
      <c r="P497" s="227"/>
      <c r="Q497" s="227">
        <f>SUM(Q498:Q519)</f>
        <v>0</v>
      </c>
      <c r="R497" s="227"/>
      <c r="S497" s="227"/>
      <c r="T497" s="228"/>
      <c r="U497" s="222"/>
      <c r="V497" s="222">
        <f>SUM(V498:V519)</f>
        <v>264.55</v>
      </c>
      <c r="W497" s="222"/>
      <c r="X497" s="222"/>
      <c r="AG497" t="s">
        <v>157</v>
      </c>
    </row>
    <row r="498" spans="1:60" ht="22.5" outlineLevel="1" x14ac:dyDescent="0.2">
      <c r="A498" s="229">
        <v>132</v>
      </c>
      <c r="B498" s="230" t="s">
        <v>925</v>
      </c>
      <c r="C498" s="249" t="s">
        <v>926</v>
      </c>
      <c r="D498" s="231" t="s">
        <v>191</v>
      </c>
      <c r="E498" s="232">
        <v>678.33956000000001</v>
      </c>
      <c r="F498" s="233"/>
      <c r="G498" s="234">
        <f>ROUND(E498*F498,2)</f>
        <v>0</v>
      </c>
      <c r="H498" s="233"/>
      <c r="I498" s="234">
        <f>ROUND(E498*H498,2)</f>
        <v>0</v>
      </c>
      <c r="J498" s="233"/>
      <c r="K498" s="234">
        <f>ROUND(E498*J498,2)</f>
        <v>0</v>
      </c>
      <c r="L498" s="234">
        <v>21</v>
      </c>
      <c r="M498" s="234">
        <f>G498*(1+L498/100)</f>
        <v>0</v>
      </c>
      <c r="N498" s="234">
        <v>0</v>
      </c>
      <c r="O498" s="234">
        <f>ROUND(E498*N498,2)</f>
        <v>0</v>
      </c>
      <c r="P498" s="234">
        <v>0</v>
      </c>
      <c r="Q498" s="234">
        <f>ROUND(E498*P498,2)</f>
        <v>0</v>
      </c>
      <c r="R498" s="234" t="s">
        <v>483</v>
      </c>
      <c r="S498" s="234" t="s">
        <v>170</v>
      </c>
      <c r="T498" s="235" t="s">
        <v>170</v>
      </c>
      <c r="U498" s="216">
        <v>0.39</v>
      </c>
      <c r="V498" s="216">
        <f>ROUND(E498*U498,2)</f>
        <v>264.55</v>
      </c>
      <c r="W498" s="216"/>
      <c r="X498" s="216" t="s">
        <v>163</v>
      </c>
      <c r="Y498" s="207"/>
      <c r="Z498" s="207"/>
      <c r="AA498" s="207"/>
      <c r="AB498" s="207"/>
      <c r="AC498" s="207"/>
      <c r="AD498" s="207"/>
      <c r="AE498" s="207"/>
      <c r="AF498" s="207"/>
      <c r="AG498" s="207" t="s">
        <v>171</v>
      </c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</row>
    <row r="499" spans="1:60" outlineLevel="1" x14ac:dyDescent="0.2">
      <c r="A499" s="214"/>
      <c r="B499" s="215"/>
      <c r="C499" s="252" t="s">
        <v>927</v>
      </c>
      <c r="D499" s="243"/>
      <c r="E499" s="243"/>
      <c r="F499" s="243"/>
      <c r="G499" s="243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07"/>
      <c r="Z499" s="207"/>
      <c r="AA499" s="207"/>
      <c r="AB499" s="207"/>
      <c r="AC499" s="207"/>
      <c r="AD499" s="207"/>
      <c r="AE499" s="207"/>
      <c r="AF499" s="207"/>
      <c r="AG499" s="207" t="s">
        <v>196</v>
      </c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</row>
    <row r="500" spans="1:60" outlineLevel="1" x14ac:dyDescent="0.2">
      <c r="A500" s="214"/>
      <c r="B500" s="215"/>
      <c r="C500" s="250" t="s">
        <v>928</v>
      </c>
      <c r="D500" s="217"/>
      <c r="E500" s="218">
        <v>3.8088000000000002</v>
      </c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07"/>
      <c r="Z500" s="207"/>
      <c r="AA500" s="207"/>
      <c r="AB500" s="207"/>
      <c r="AC500" s="207"/>
      <c r="AD500" s="207"/>
      <c r="AE500" s="207"/>
      <c r="AF500" s="207"/>
      <c r="AG500" s="207" t="s">
        <v>165</v>
      </c>
      <c r="AH500" s="207">
        <v>7</v>
      </c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</row>
    <row r="501" spans="1:60" outlineLevel="1" x14ac:dyDescent="0.2">
      <c r="A501" s="214"/>
      <c r="B501" s="215"/>
      <c r="C501" s="250" t="s">
        <v>929</v>
      </c>
      <c r="D501" s="217"/>
      <c r="E501" s="218">
        <v>427.2165</v>
      </c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07"/>
      <c r="Z501" s="207"/>
      <c r="AA501" s="207"/>
      <c r="AB501" s="207"/>
      <c r="AC501" s="207"/>
      <c r="AD501" s="207"/>
      <c r="AE501" s="207"/>
      <c r="AF501" s="207"/>
      <c r="AG501" s="207" t="s">
        <v>165</v>
      </c>
      <c r="AH501" s="207">
        <v>7</v>
      </c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</row>
    <row r="502" spans="1:60" outlineLevel="1" x14ac:dyDescent="0.2">
      <c r="A502" s="214"/>
      <c r="B502" s="215"/>
      <c r="C502" s="250" t="s">
        <v>930</v>
      </c>
      <c r="D502" s="217"/>
      <c r="E502" s="218">
        <v>10.935</v>
      </c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07"/>
      <c r="Z502" s="207"/>
      <c r="AA502" s="207"/>
      <c r="AB502" s="207"/>
      <c r="AC502" s="207"/>
      <c r="AD502" s="207"/>
      <c r="AE502" s="207"/>
      <c r="AF502" s="207"/>
      <c r="AG502" s="207" t="s">
        <v>165</v>
      </c>
      <c r="AH502" s="207">
        <v>7</v>
      </c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</row>
    <row r="503" spans="1:60" outlineLevel="1" x14ac:dyDescent="0.2">
      <c r="A503" s="214"/>
      <c r="B503" s="215"/>
      <c r="C503" s="250" t="s">
        <v>931</v>
      </c>
      <c r="D503" s="217"/>
      <c r="E503" s="218">
        <v>44.064</v>
      </c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07"/>
      <c r="Z503" s="207"/>
      <c r="AA503" s="207"/>
      <c r="AB503" s="207"/>
      <c r="AC503" s="207"/>
      <c r="AD503" s="207"/>
      <c r="AE503" s="207"/>
      <c r="AF503" s="207"/>
      <c r="AG503" s="207" t="s">
        <v>165</v>
      </c>
      <c r="AH503" s="207">
        <v>7</v>
      </c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</row>
    <row r="504" spans="1:60" outlineLevel="1" x14ac:dyDescent="0.2">
      <c r="A504" s="214"/>
      <c r="B504" s="215"/>
      <c r="C504" s="250" t="s">
        <v>932</v>
      </c>
      <c r="D504" s="217"/>
      <c r="E504" s="218">
        <v>3.5859999999999999</v>
      </c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07"/>
      <c r="Z504" s="207"/>
      <c r="AA504" s="207"/>
      <c r="AB504" s="207"/>
      <c r="AC504" s="207"/>
      <c r="AD504" s="207"/>
      <c r="AE504" s="207"/>
      <c r="AF504" s="207"/>
      <c r="AG504" s="207" t="s">
        <v>165</v>
      </c>
      <c r="AH504" s="207">
        <v>7</v>
      </c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</row>
    <row r="505" spans="1:60" outlineLevel="1" x14ac:dyDescent="0.2">
      <c r="A505" s="214"/>
      <c r="B505" s="215"/>
      <c r="C505" s="250" t="s">
        <v>933</v>
      </c>
      <c r="D505" s="217"/>
      <c r="E505" s="218">
        <v>25.623000000000001</v>
      </c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07"/>
      <c r="Z505" s="207"/>
      <c r="AA505" s="207"/>
      <c r="AB505" s="207"/>
      <c r="AC505" s="207"/>
      <c r="AD505" s="207"/>
      <c r="AE505" s="207"/>
      <c r="AF505" s="207"/>
      <c r="AG505" s="207" t="s">
        <v>165</v>
      </c>
      <c r="AH505" s="207">
        <v>7</v>
      </c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</row>
    <row r="506" spans="1:60" outlineLevel="1" x14ac:dyDescent="0.2">
      <c r="A506" s="214"/>
      <c r="B506" s="215"/>
      <c r="C506" s="250" t="s">
        <v>934</v>
      </c>
      <c r="D506" s="217"/>
      <c r="E506" s="218">
        <v>0.32216</v>
      </c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07"/>
      <c r="Z506" s="207"/>
      <c r="AA506" s="207"/>
      <c r="AB506" s="207"/>
      <c r="AC506" s="207"/>
      <c r="AD506" s="207"/>
      <c r="AE506" s="207"/>
      <c r="AF506" s="207"/>
      <c r="AG506" s="207" t="s">
        <v>165</v>
      </c>
      <c r="AH506" s="207">
        <v>6</v>
      </c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</row>
    <row r="507" spans="1:60" outlineLevel="1" x14ac:dyDescent="0.2">
      <c r="A507" s="214"/>
      <c r="B507" s="215"/>
      <c r="C507" s="250" t="s">
        <v>935</v>
      </c>
      <c r="D507" s="217"/>
      <c r="E507" s="218">
        <v>3.0644</v>
      </c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07"/>
      <c r="Z507" s="207"/>
      <c r="AA507" s="207"/>
      <c r="AB507" s="207"/>
      <c r="AC507" s="207"/>
      <c r="AD507" s="207"/>
      <c r="AE507" s="207"/>
      <c r="AF507" s="207"/>
      <c r="AG507" s="207" t="s">
        <v>165</v>
      </c>
      <c r="AH507" s="207">
        <v>6</v>
      </c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</row>
    <row r="508" spans="1:60" outlineLevel="1" x14ac:dyDescent="0.2">
      <c r="A508" s="214"/>
      <c r="B508" s="215"/>
      <c r="C508" s="250" t="s">
        <v>936</v>
      </c>
      <c r="D508" s="217"/>
      <c r="E508" s="218">
        <v>1.37165</v>
      </c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07"/>
      <c r="Z508" s="207"/>
      <c r="AA508" s="207"/>
      <c r="AB508" s="207"/>
      <c r="AC508" s="207"/>
      <c r="AD508" s="207"/>
      <c r="AE508" s="207"/>
      <c r="AF508" s="207"/>
      <c r="AG508" s="207" t="s">
        <v>165</v>
      </c>
      <c r="AH508" s="207">
        <v>6</v>
      </c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</row>
    <row r="509" spans="1:60" outlineLevel="1" x14ac:dyDescent="0.2">
      <c r="A509" s="214"/>
      <c r="B509" s="215"/>
      <c r="C509" s="250" t="s">
        <v>937</v>
      </c>
      <c r="D509" s="217"/>
      <c r="E509" s="218">
        <v>0.72419999999999995</v>
      </c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07"/>
      <c r="Z509" s="207"/>
      <c r="AA509" s="207"/>
      <c r="AB509" s="207"/>
      <c r="AC509" s="207"/>
      <c r="AD509" s="207"/>
      <c r="AE509" s="207"/>
      <c r="AF509" s="207"/>
      <c r="AG509" s="207" t="s">
        <v>165</v>
      </c>
      <c r="AH509" s="207">
        <v>6</v>
      </c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</row>
    <row r="510" spans="1:60" outlineLevel="1" x14ac:dyDescent="0.2">
      <c r="A510" s="214"/>
      <c r="B510" s="215"/>
      <c r="C510" s="250" t="s">
        <v>938</v>
      </c>
      <c r="D510" s="217"/>
      <c r="E510" s="218">
        <v>17.846889999999998</v>
      </c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07"/>
      <c r="Z510" s="207"/>
      <c r="AA510" s="207"/>
      <c r="AB510" s="207"/>
      <c r="AC510" s="207"/>
      <c r="AD510" s="207"/>
      <c r="AE510" s="207"/>
      <c r="AF510" s="207"/>
      <c r="AG510" s="207" t="s">
        <v>165</v>
      </c>
      <c r="AH510" s="207">
        <v>6</v>
      </c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</row>
    <row r="511" spans="1:60" outlineLevel="1" x14ac:dyDescent="0.2">
      <c r="A511" s="214"/>
      <c r="B511" s="215"/>
      <c r="C511" s="250" t="s">
        <v>939</v>
      </c>
      <c r="D511" s="217"/>
      <c r="E511" s="218">
        <v>0.38335999999999998</v>
      </c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07"/>
      <c r="Z511" s="207"/>
      <c r="AA511" s="207"/>
      <c r="AB511" s="207"/>
      <c r="AC511" s="207"/>
      <c r="AD511" s="207"/>
      <c r="AE511" s="207"/>
      <c r="AF511" s="207"/>
      <c r="AG511" s="207" t="s">
        <v>165</v>
      </c>
      <c r="AH511" s="207">
        <v>6</v>
      </c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</row>
    <row r="512" spans="1:60" outlineLevel="1" x14ac:dyDescent="0.2">
      <c r="A512" s="214"/>
      <c r="B512" s="215"/>
      <c r="C512" s="250" t="s">
        <v>940</v>
      </c>
      <c r="D512" s="217"/>
      <c r="E512" s="218">
        <v>0.62985999999999998</v>
      </c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07"/>
      <c r="Z512" s="207"/>
      <c r="AA512" s="207"/>
      <c r="AB512" s="207"/>
      <c r="AC512" s="207"/>
      <c r="AD512" s="207"/>
      <c r="AE512" s="207"/>
      <c r="AF512" s="207"/>
      <c r="AG512" s="207" t="s">
        <v>165</v>
      </c>
      <c r="AH512" s="207">
        <v>6</v>
      </c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</row>
    <row r="513" spans="1:60" outlineLevel="1" x14ac:dyDescent="0.2">
      <c r="A513" s="214"/>
      <c r="B513" s="215"/>
      <c r="C513" s="250" t="s">
        <v>941</v>
      </c>
      <c r="D513" s="217"/>
      <c r="E513" s="218">
        <v>20.49</v>
      </c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07"/>
      <c r="Z513" s="207"/>
      <c r="AA513" s="207"/>
      <c r="AB513" s="207"/>
      <c r="AC513" s="207"/>
      <c r="AD513" s="207"/>
      <c r="AE513" s="207"/>
      <c r="AF513" s="207"/>
      <c r="AG513" s="207" t="s">
        <v>165</v>
      </c>
      <c r="AH513" s="207">
        <v>6</v>
      </c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  <c r="BH513" s="207"/>
    </row>
    <row r="514" spans="1:60" outlineLevel="1" x14ac:dyDescent="0.2">
      <c r="A514" s="214"/>
      <c r="B514" s="215"/>
      <c r="C514" s="250" t="s">
        <v>942</v>
      </c>
      <c r="D514" s="217"/>
      <c r="E514" s="218">
        <v>1.9872000000000001</v>
      </c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07"/>
      <c r="Z514" s="207"/>
      <c r="AA514" s="207"/>
      <c r="AB514" s="207"/>
      <c r="AC514" s="207"/>
      <c r="AD514" s="207"/>
      <c r="AE514" s="207"/>
      <c r="AF514" s="207"/>
      <c r="AG514" s="207" t="s">
        <v>165</v>
      </c>
      <c r="AH514" s="207">
        <v>6</v>
      </c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</row>
    <row r="515" spans="1:60" outlineLevel="1" x14ac:dyDescent="0.2">
      <c r="A515" s="214"/>
      <c r="B515" s="215"/>
      <c r="C515" s="250" t="s">
        <v>943</v>
      </c>
      <c r="D515" s="217"/>
      <c r="E515" s="218">
        <v>3.5915400000000002</v>
      </c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07"/>
      <c r="Z515" s="207"/>
      <c r="AA515" s="207"/>
      <c r="AB515" s="207"/>
      <c r="AC515" s="207"/>
      <c r="AD515" s="207"/>
      <c r="AE515" s="207"/>
      <c r="AF515" s="207"/>
      <c r="AG515" s="207" t="s">
        <v>165</v>
      </c>
      <c r="AH515" s="207">
        <v>6</v>
      </c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  <c r="BH515" s="207"/>
    </row>
    <row r="516" spans="1:60" outlineLevel="1" x14ac:dyDescent="0.2">
      <c r="A516" s="214"/>
      <c r="B516" s="215"/>
      <c r="C516" s="250" t="s">
        <v>944</v>
      </c>
      <c r="D516" s="217"/>
      <c r="E516" s="218">
        <v>112.69499999999999</v>
      </c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07"/>
      <c r="Z516" s="207"/>
      <c r="AA516" s="207"/>
      <c r="AB516" s="207"/>
      <c r="AC516" s="207"/>
      <c r="AD516" s="207"/>
      <c r="AE516" s="207"/>
      <c r="AF516" s="207"/>
      <c r="AG516" s="207" t="s">
        <v>165</v>
      </c>
      <c r="AH516" s="207">
        <v>6</v>
      </c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  <c r="BH516" s="207"/>
    </row>
    <row r="517" spans="1:60" ht="22.5" outlineLevel="1" x14ac:dyDescent="0.2">
      <c r="A517" s="229">
        <v>133</v>
      </c>
      <c r="B517" s="230" t="s">
        <v>945</v>
      </c>
      <c r="C517" s="249" t="s">
        <v>946</v>
      </c>
      <c r="D517" s="231" t="s">
        <v>191</v>
      </c>
      <c r="E517" s="232">
        <v>678.33956000000001</v>
      </c>
      <c r="F517" s="233"/>
      <c r="G517" s="234">
        <f>ROUND(E517*F517,2)</f>
        <v>0</v>
      </c>
      <c r="H517" s="233"/>
      <c r="I517" s="234">
        <f>ROUND(E517*H517,2)</f>
        <v>0</v>
      </c>
      <c r="J517" s="233"/>
      <c r="K517" s="234">
        <f>ROUND(E517*J517,2)</f>
        <v>0</v>
      </c>
      <c r="L517" s="234">
        <v>21</v>
      </c>
      <c r="M517" s="234">
        <f>G517*(1+L517/100)</f>
        <v>0</v>
      </c>
      <c r="N517" s="234">
        <v>0</v>
      </c>
      <c r="O517" s="234">
        <f>ROUND(E517*N517,2)</f>
        <v>0</v>
      </c>
      <c r="P517" s="234">
        <v>0</v>
      </c>
      <c r="Q517" s="234">
        <f>ROUND(E517*P517,2)</f>
        <v>0</v>
      </c>
      <c r="R517" s="234" t="s">
        <v>483</v>
      </c>
      <c r="S517" s="234" t="s">
        <v>170</v>
      </c>
      <c r="T517" s="235" t="s">
        <v>170</v>
      </c>
      <c r="U517" s="216">
        <v>0</v>
      </c>
      <c r="V517" s="216">
        <f>ROUND(E517*U517,2)</f>
        <v>0</v>
      </c>
      <c r="W517" s="216"/>
      <c r="X517" s="216" t="s">
        <v>163</v>
      </c>
      <c r="Y517" s="207"/>
      <c r="Z517" s="207"/>
      <c r="AA517" s="207"/>
      <c r="AB517" s="207"/>
      <c r="AC517" s="207"/>
      <c r="AD517" s="207"/>
      <c r="AE517" s="207"/>
      <c r="AF517" s="207"/>
      <c r="AG517" s="207" t="s">
        <v>171</v>
      </c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  <c r="BH517" s="207"/>
    </row>
    <row r="518" spans="1:60" outlineLevel="1" x14ac:dyDescent="0.2">
      <c r="A518" s="214"/>
      <c r="B518" s="215"/>
      <c r="C518" s="252" t="s">
        <v>927</v>
      </c>
      <c r="D518" s="243"/>
      <c r="E518" s="243"/>
      <c r="F518" s="243"/>
      <c r="G518" s="243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07"/>
      <c r="Z518" s="207"/>
      <c r="AA518" s="207"/>
      <c r="AB518" s="207"/>
      <c r="AC518" s="207"/>
      <c r="AD518" s="207"/>
      <c r="AE518" s="207"/>
      <c r="AF518" s="207"/>
      <c r="AG518" s="207" t="s">
        <v>196</v>
      </c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</row>
    <row r="519" spans="1:60" outlineLevel="1" x14ac:dyDescent="0.2">
      <c r="A519" s="214"/>
      <c r="B519" s="215"/>
      <c r="C519" s="250" t="s">
        <v>947</v>
      </c>
      <c r="D519" s="217"/>
      <c r="E519" s="218">
        <v>678.33956000000001</v>
      </c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07"/>
      <c r="Z519" s="207"/>
      <c r="AA519" s="207"/>
      <c r="AB519" s="207"/>
      <c r="AC519" s="207"/>
      <c r="AD519" s="207"/>
      <c r="AE519" s="207"/>
      <c r="AF519" s="207"/>
      <c r="AG519" s="207" t="s">
        <v>165</v>
      </c>
      <c r="AH519" s="207">
        <v>5</v>
      </c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  <c r="BH519" s="207"/>
    </row>
    <row r="520" spans="1:60" x14ac:dyDescent="0.2">
      <c r="A520" s="223" t="s">
        <v>156</v>
      </c>
      <c r="B520" s="224" t="s">
        <v>94</v>
      </c>
      <c r="C520" s="248" t="s">
        <v>95</v>
      </c>
      <c r="D520" s="225"/>
      <c r="E520" s="226"/>
      <c r="F520" s="227"/>
      <c r="G520" s="227">
        <f>SUMIF(AG521:AG536,"&lt;&gt;NOR",G521:G536)</f>
        <v>0</v>
      </c>
      <c r="H520" s="227"/>
      <c r="I520" s="227">
        <f>SUM(I521:I536)</f>
        <v>0</v>
      </c>
      <c r="J520" s="227"/>
      <c r="K520" s="227">
        <f>SUM(K521:K536)</f>
        <v>0</v>
      </c>
      <c r="L520" s="227"/>
      <c r="M520" s="227">
        <f>SUM(M521:M536)</f>
        <v>0</v>
      </c>
      <c r="N520" s="227"/>
      <c r="O520" s="227">
        <f>SUM(O521:O536)</f>
        <v>0.03</v>
      </c>
      <c r="P520" s="227"/>
      <c r="Q520" s="227">
        <f>SUM(Q521:Q536)</f>
        <v>4.32</v>
      </c>
      <c r="R520" s="227"/>
      <c r="S520" s="227"/>
      <c r="T520" s="228"/>
      <c r="U520" s="222"/>
      <c r="V520" s="222">
        <f>SUM(V521:V536)</f>
        <v>21.009999999999998</v>
      </c>
      <c r="W520" s="222"/>
      <c r="X520" s="222"/>
      <c r="AG520" t="s">
        <v>157</v>
      </c>
    </row>
    <row r="521" spans="1:60" ht="33.75" outlineLevel="1" x14ac:dyDescent="0.2">
      <c r="A521" s="229">
        <v>134</v>
      </c>
      <c r="B521" s="230" t="s">
        <v>948</v>
      </c>
      <c r="C521" s="249" t="s">
        <v>949</v>
      </c>
      <c r="D521" s="231" t="s">
        <v>168</v>
      </c>
      <c r="E521" s="232">
        <v>2.5</v>
      </c>
      <c r="F521" s="233"/>
      <c r="G521" s="234">
        <f>ROUND(E521*F521,2)</f>
        <v>0</v>
      </c>
      <c r="H521" s="233"/>
      <c r="I521" s="234">
        <f>ROUND(E521*H521,2)</f>
        <v>0</v>
      </c>
      <c r="J521" s="233"/>
      <c r="K521" s="234">
        <f>ROUND(E521*J521,2)</f>
        <v>0</v>
      </c>
      <c r="L521" s="234">
        <v>21</v>
      </c>
      <c r="M521" s="234">
        <f>G521*(1+L521/100)</f>
        <v>0</v>
      </c>
      <c r="N521" s="234">
        <v>5.1999999999999995E-4</v>
      </c>
      <c r="O521" s="234">
        <f>ROUND(E521*N521,2)</f>
        <v>0</v>
      </c>
      <c r="P521" s="234">
        <v>0</v>
      </c>
      <c r="Q521" s="234">
        <f>ROUND(E521*P521,2)</f>
        <v>0</v>
      </c>
      <c r="R521" s="234" t="s">
        <v>950</v>
      </c>
      <c r="S521" s="234" t="s">
        <v>170</v>
      </c>
      <c r="T521" s="235" t="s">
        <v>170</v>
      </c>
      <c r="U521" s="216">
        <v>4.9000000000000002E-2</v>
      </c>
      <c r="V521" s="216">
        <f>ROUND(E521*U521,2)</f>
        <v>0.12</v>
      </c>
      <c r="W521" s="216"/>
      <c r="X521" s="216" t="s">
        <v>163</v>
      </c>
      <c r="Y521" s="207"/>
      <c r="Z521" s="207"/>
      <c r="AA521" s="207"/>
      <c r="AB521" s="207"/>
      <c r="AC521" s="207"/>
      <c r="AD521" s="207"/>
      <c r="AE521" s="207"/>
      <c r="AF521" s="207"/>
      <c r="AG521" s="207" t="s">
        <v>171</v>
      </c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  <c r="BH521" s="207"/>
    </row>
    <row r="522" spans="1:60" outlineLevel="1" x14ac:dyDescent="0.2">
      <c r="A522" s="214"/>
      <c r="B522" s="215"/>
      <c r="C522" s="253" t="s">
        <v>771</v>
      </c>
      <c r="D522" s="244"/>
      <c r="E522" s="244"/>
      <c r="F522" s="244"/>
      <c r="G522" s="244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07"/>
      <c r="Z522" s="207"/>
      <c r="AA522" s="207"/>
      <c r="AB522" s="207"/>
      <c r="AC522" s="207"/>
      <c r="AD522" s="207"/>
      <c r="AE522" s="207"/>
      <c r="AF522" s="207"/>
      <c r="AG522" s="207" t="s">
        <v>217</v>
      </c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  <c r="BH522" s="207"/>
    </row>
    <row r="523" spans="1:60" outlineLevel="1" x14ac:dyDescent="0.2">
      <c r="A523" s="214"/>
      <c r="B523" s="215"/>
      <c r="C523" s="250" t="s">
        <v>951</v>
      </c>
      <c r="D523" s="217"/>
      <c r="E523" s="218">
        <v>2.5</v>
      </c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07"/>
      <c r="Z523" s="207"/>
      <c r="AA523" s="207"/>
      <c r="AB523" s="207"/>
      <c r="AC523" s="207"/>
      <c r="AD523" s="207"/>
      <c r="AE523" s="207"/>
      <c r="AF523" s="207"/>
      <c r="AG523" s="207" t="s">
        <v>165</v>
      </c>
      <c r="AH523" s="207">
        <v>5</v>
      </c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  <c r="BH523" s="207"/>
    </row>
    <row r="524" spans="1:60" ht="22.5" outlineLevel="1" x14ac:dyDescent="0.2">
      <c r="A524" s="229">
        <v>135</v>
      </c>
      <c r="B524" s="230" t="s">
        <v>952</v>
      </c>
      <c r="C524" s="249" t="s">
        <v>953</v>
      </c>
      <c r="D524" s="231" t="s">
        <v>168</v>
      </c>
      <c r="E524" s="232">
        <v>2.5</v>
      </c>
      <c r="F524" s="233"/>
      <c r="G524" s="234">
        <f>ROUND(E524*F524,2)</f>
        <v>0</v>
      </c>
      <c r="H524" s="233"/>
      <c r="I524" s="234">
        <f>ROUND(E524*H524,2)</f>
        <v>0</v>
      </c>
      <c r="J524" s="233"/>
      <c r="K524" s="234">
        <f>ROUND(E524*J524,2)</f>
        <v>0</v>
      </c>
      <c r="L524" s="234">
        <v>21</v>
      </c>
      <c r="M524" s="234">
        <f>G524*(1+L524/100)</f>
        <v>0</v>
      </c>
      <c r="N524" s="234">
        <v>1.03E-2</v>
      </c>
      <c r="O524" s="234">
        <f>ROUND(E524*N524,2)</f>
        <v>0.03</v>
      </c>
      <c r="P524" s="234">
        <v>0</v>
      </c>
      <c r="Q524" s="234">
        <f>ROUND(E524*P524,2)</f>
        <v>0</v>
      </c>
      <c r="R524" s="234" t="s">
        <v>950</v>
      </c>
      <c r="S524" s="234" t="s">
        <v>170</v>
      </c>
      <c r="T524" s="235" t="s">
        <v>170</v>
      </c>
      <c r="U524" s="216">
        <v>0.53200000000000003</v>
      </c>
      <c r="V524" s="216">
        <f>ROUND(E524*U524,2)</f>
        <v>1.33</v>
      </c>
      <c r="W524" s="216"/>
      <c r="X524" s="216" t="s">
        <v>163</v>
      </c>
      <c r="Y524" s="207"/>
      <c r="Z524" s="207"/>
      <c r="AA524" s="207"/>
      <c r="AB524" s="207"/>
      <c r="AC524" s="207"/>
      <c r="AD524" s="207"/>
      <c r="AE524" s="207"/>
      <c r="AF524" s="207"/>
      <c r="AG524" s="207" t="s">
        <v>171</v>
      </c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  <c r="BH524" s="207"/>
    </row>
    <row r="525" spans="1:60" outlineLevel="1" x14ac:dyDescent="0.2">
      <c r="A525" s="214"/>
      <c r="B525" s="215"/>
      <c r="C525" s="250" t="s">
        <v>951</v>
      </c>
      <c r="D525" s="217"/>
      <c r="E525" s="218">
        <v>2.5</v>
      </c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07"/>
      <c r="Z525" s="207"/>
      <c r="AA525" s="207"/>
      <c r="AB525" s="207"/>
      <c r="AC525" s="207"/>
      <c r="AD525" s="207"/>
      <c r="AE525" s="207"/>
      <c r="AF525" s="207"/>
      <c r="AG525" s="207" t="s">
        <v>165</v>
      </c>
      <c r="AH525" s="207">
        <v>5</v>
      </c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  <c r="BH525" s="207"/>
    </row>
    <row r="526" spans="1:60" outlineLevel="1" x14ac:dyDescent="0.2">
      <c r="A526" s="229">
        <v>136</v>
      </c>
      <c r="B526" s="230" t="s">
        <v>954</v>
      </c>
      <c r="C526" s="249" t="s">
        <v>955</v>
      </c>
      <c r="D526" s="231" t="s">
        <v>168</v>
      </c>
      <c r="E526" s="232">
        <v>316.12</v>
      </c>
      <c r="F526" s="233"/>
      <c r="G526" s="234">
        <f>ROUND(E526*F526,2)</f>
        <v>0</v>
      </c>
      <c r="H526" s="233"/>
      <c r="I526" s="234">
        <f>ROUND(E526*H526,2)</f>
        <v>0</v>
      </c>
      <c r="J526" s="233"/>
      <c r="K526" s="234">
        <f>ROUND(E526*J526,2)</f>
        <v>0</v>
      </c>
      <c r="L526" s="234">
        <v>21</v>
      </c>
      <c r="M526" s="234">
        <f>G526*(1+L526/100)</f>
        <v>0</v>
      </c>
      <c r="N526" s="234">
        <v>0</v>
      </c>
      <c r="O526" s="234">
        <f>ROUND(E526*N526,2)</f>
        <v>0</v>
      </c>
      <c r="P526" s="234">
        <v>9.7400000000000004E-3</v>
      </c>
      <c r="Q526" s="234">
        <f>ROUND(E526*P526,2)</f>
        <v>3.08</v>
      </c>
      <c r="R526" s="234" t="s">
        <v>950</v>
      </c>
      <c r="S526" s="234" t="s">
        <v>170</v>
      </c>
      <c r="T526" s="235" t="s">
        <v>170</v>
      </c>
      <c r="U526" s="216">
        <v>4.3999999999999997E-2</v>
      </c>
      <c r="V526" s="216">
        <f>ROUND(E526*U526,2)</f>
        <v>13.91</v>
      </c>
      <c r="W526" s="216"/>
      <c r="X526" s="216" t="s">
        <v>163</v>
      </c>
      <c r="Y526" s="207"/>
      <c r="Z526" s="207"/>
      <c r="AA526" s="207"/>
      <c r="AB526" s="207"/>
      <c r="AC526" s="207"/>
      <c r="AD526" s="207"/>
      <c r="AE526" s="207"/>
      <c r="AF526" s="207"/>
      <c r="AG526" s="207" t="s">
        <v>171</v>
      </c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  <c r="BH526" s="207"/>
    </row>
    <row r="527" spans="1:60" outlineLevel="1" x14ac:dyDescent="0.2">
      <c r="A527" s="214"/>
      <c r="B527" s="215"/>
      <c r="C527" s="250" t="s">
        <v>956</v>
      </c>
      <c r="D527" s="217"/>
      <c r="E527" s="218">
        <v>316.12</v>
      </c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07"/>
      <c r="Z527" s="207"/>
      <c r="AA527" s="207"/>
      <c r="AB527" s="207"/>
      <c r="AC527" s="207"/>
      <c r="AD527" s="207"/>
      <c r="AE527" s="207"/>
      <c r="AF527" s="207"/>
      <c r="AG527" s="207" t="s">
        <v>165</v>
      </c>
      <c r="AH527" s="207">
        <v>0</v>
      </c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07"/>
      <c r="BE527" s="207"/>
      <c r="BF527" s="207"/>
      <c r="BG527" s="207"/>
      <c r="BH527" s="207"/>
    </row>
    <row r="528" spans="1:60" outlineLevel="1" x14ac:dyDescent="0.2">
      <c r="A528" s="229">
        <v>137</v>
      </c>
      <c r="B528" s="230" t="s">
        <v>957</v>
      </c>
      <c r="C528" s="249" t="s">
        <v>958</v>
      </c>
      <c r="D528" s="231" t="s">
        <v>168</v>
      </c>
      <c r="E528" s="232">
        <v>120.24</v>
      </c>
      <c r="F528" s="233"/>
      <c r="G528" s="234">
        <f>ROUND(E528*F528,2)</f>
        <v>0</v>
      </c>
      <c r="H528" s="233"/>
      <c r="I528" s="234">
        <f>ROUND(E528*H528,2)</f>
        <v>0</v>
      </c>
      <c r="J528" s="233"/>
      <c r="K528" s="234">
        <f>ROUND(E528*J528,2)</f>
        <v>0</v>
      </c>
      <c r="L528" s="234">
        <v>21</v>
      </c>
      <c r="M528" s="234">
        <f>G528*(1+L528/100)</f>
        <v>0</v>
      </c>
      <c r="N528" s="234">
        <v>0</v>
      </c>
      <c r="O528" s="234">
        <f>ROUND(E528*N528,2)</f>
        <v>0</v>
      </c>
      <c r="P528" s="234">
        <v>1.03E-2</v>
      </c>
      <c r="Q528" s="234">
        <f>ROUND(E528*P528,2)</f>
        <v>1.24</v>
      </c>
      <c r="R528" s="234" t="s">
        <v>950</v>
      </c>
      <c r="S528" s="234" t="s">
        <v>170</v>
      </c>
      <c r="T528" s="235" t="s">
        <v>170</v>
      </c>
      <c r="U528" s="216">
        <v>4.4999999999999998E-2</v>
      </c>
      <c r="V528" s="216">
        <f>ROUND(E528*U528,2)</f>
        <v>5.41</v>
      </c>
      <c r="W528" s="216"/>
      <c r="X528" s="216" t="s">
        <v>163</v>
      </c>
      <c r="Y528" s="207"/>
      <c r="Z528" s="207"/>
      <c r="AA528" s="207"/>
      <c r="AB528" s="207"/>
      <c r="AC528" s="207"/>
      <c r="AD528" s="207"/>
      <c r="AE528" s="207"/>
      <c r="AF528" s="207"/>
      <c r="AG528" s="207" t="s">
        <v>171</v>
      </c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  <c r="BH528" s="207"/>
    </row>
    <row r="529" spans="1:60" ht="22.5" outlineLevel="1" x14ac:dyDescent="0.2">
      <c r="A529" s="214"/>
      <c r="B529" s="215"/>
      <c r="C529" s="250" t="s">
        <v>959</v>
      </c>
      <c r="D529" s="217"/>
      <c r="E529" s="218">
        <v>117.74</v>
      </c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07"/>
      <c r="Z529" s="207"/>
      <c r="AA529" s="207"/>
      <c r="AB529" s="207"/>
      <c r="AC529" s="207"/>
      <c r="AD529" s="207"/>
      <c r="AE529" s="207"/>
      <c r="AF529" s="207"/>
      <c r="AG529" s="207" t="s">
        <v>165</v>
      </c>
      <c r="AH529" s="207">
        <v>0</v>
      </c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  <c r="BH529" s="207"/>
    </row>
    <row r="530" spans="1:60" outlineLevel="1" x14ac:dyDescent="0.2">
      <c r="A530" s="214"/>
      <c r="B530" s="215"/>
      <c r="C530" s="250" t="s">
        <v>960</v>
      </c>
      <c r="D530" s="217"/>
      <c r="E530" s="218">
        <v>2.5</v>
      </c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07"/>
      <c r="Z530" s="207"/>
      <c r="AA530" s="207"/>
      <c r="AB530" s="207"/>
      <c r="AC530" s="207"/>
      <c r="AD530" s="207"/>
      <c r="AE530" s="207"/>
      <c r="AF530" s="207"/>
      <c r="AG530" s="207" t="s">
        <v>165</v>
      </c>
      <c r="AH530" s="207">
        <v>0</v>
      </c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  <c r="BH530" s="207"/>
    </row>
    <row r="531" spans="1:60" outlineLevel="1" x14ac:dyDescent="0.2">
      <c r="A531" s="229">
        <v>138</v>
      </c>
      <c r="B531" s="230" t="s">
        <v>961</v>
      </c>
      <c r="C531" s="249" t="s">
        <v>962</v>
      </c>
      <c r="D531" s="231" t="s">
        <v>168</v>
      </c>
      <c r="E531" s="232">
        <v>2.5</v>
      </c>
      <c r="F531" s="233"/>
      <c r="G531" s="234">
        <f>ROUND(E531*F531,2)</f>
        <v>0</v>
      </c>
      <c r="H531" s="233"/>
      <c r="I531" s="234">
        <f>ROUND(E531*H531,2)</f>
        <v>0</v>
      </c>
      <c r="J531" s="233"/>
      <c r="K531" s="234">
        <f>ROUND(E531*J531,2)</f>
        <v>0</v>
      </c>
      <c r="L531" s="234">
        <v>21</v>
      </c>
      <c r="M531" s="234">
        <f>G531*(1+L531/100)</f>
        <v>0</v>
      </c>
      <c r="N531" s="234">
        <v>2.2000000000000001E-4</v>
      </c>
      <c r="O531" s="234">
        <f>ROUND(E531*N531,2)</f>
        <v>0</v>
      </c>
      <c r="P531" s="234">
        <v>0</v>
      </c>
      <c r="Q531" s="234">
        <f>ROUND(E531*P531,2)</f>
        <v>0</v>
      </c>
      <c r="R531" s="234" t="s">
        <v>950</v>
      </c>
      <c r="S531" s="234" t="s">
        <v>170</v>
      </c>
      <c r="T531" s="235" t="s">
        <v>170</v>
      </c>
      <c r="U531" s="216">
        <v>9.5000000000000001E-2</v>
      </c>
      <c r="V531" s="216">
        <f>ROUND(E531*U531,2)</f>
        <v>0.24</v>
      </c>
      <c r="W531" s="216"/>
      <c r="X531" s="216" t="s">
        <v>163</v>
      </c>
      <c r="Y531" s="207"/>
      <c r="Z531" s="207"/>
      <c r="AA531" s="207"/>
      <c r="AB531" s="207"/>
      <c r="AC531" s="207"/>
      <c r="AD531" s="207"/>
      <c r="AE531" s="207"/>
      <c r="AF531" s="207"/>
      <c r="AG531" s="207" t="s">
        <v>171</v>
      </c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  <c r="BH531" s="207"/>
    </row>
    <row r="532" spans="1:60" outlineLevel="1" x14ac:dyDescent="0.2">
      <c r="A532" s="214"/>
      <c r="B532" s="215"/>
      <c r="C532" s="253" t="s">
        <v>771</v>
      </c>
      <c r="D532" s="244"/>
      <c r="E532" s="244"/>
      <c r="F532" s="244"/>
      <c r="G532" s="244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07"/>
      <c r="Z532" s="207"/>
      <c r="AA532" s="207"/>
      <c r="AB532" s="207"/>
      <c r="AC532" s="207"/>
      <c r="AD532" s="207"/>
      <c r="AE532" s="207"/>
      <c r="AF532" s="207"/>
      <c r="AG532" s="207" t="s">
        <v>217</v>
      </c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207"/>
      <c r="BH532" s="207"/>
    </row>
    <row r="533" spans="1:60" outlineLevel="1" x14ac:dyDescent="0.2">
      <c r="A533" s="214"/>
      <c r="B533" s="215"/>
      <c r="C533" s="250" t="s">
        <v>172</v>
      </c>
      <c r="D533" s="217"/>
      <c r="E533" s="218">
        <v>2.5</v>
      </c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07"/>
      <c r="Z533" s="207"/>
      <c r="AA533" s="207"/>
      <c r="AB533" s="207"/>
      <c r="AC533" s="207"/>
      <c r="AD533" s="207"/>
      <c r="AE533" s="207"/>
      <c r="AF533" s="207"/>
      <c r="AG533" s="207" t="s">
        <v>165</v>
      </c>
      <c r="AH533" s="207">
        <v>0</v>
      </c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  <c r="BH533" s="207"/>
    </row>
    <row r="534" spans="1:60" outlineLevel="1" x14ac:dyDescent="0.2">
      <c r="A534" s="229">
        <v>139</v>
      </c>
      <c r="B534" s="230" t="s">
        <v>963</v>
      </c>
      <c r="C534" s="249" t="s">
        <v>964</v>
      </c>
      <c r="D534" s="231" t="s">
        <v>232</v>
      </c>
      <c r="E534" s="232">
        <v>1</v>
      </c>
      <c r="F534" s="233"/>
      <c r="G534" s="234">
        <f>ROUND(E534*F534,2)</f>
        <v>0</v>
      </c>
      <c r="H534" s="233"/>
      <c r="I534" s="234">
        <f>ROUND(E534*H534,2)</f>
        <v>0</v>
      </c>
      <c r="J534" s="233"/>
      <c r="K534" s="234">
        <f>ROUND(E534*J534,2)</f>
        <v>0</v>
      </c>
      <c r="L534" s="234">
        <v>21</v>
      </c>
      <c r="M534" s="234">
        <f>G534*(1+L534/100)</f>
        <v>0</v>
      </c>
      <c r="N534" s="234">
        <v>0</v>
      </c>
      <c r="O534" s="234">
        <f>ROUND(E534*N534,2)</f>
        <v>0</v>
      </c>
      <c r="P534" s="234">
        <v>0</v>
      </c>
      <c r="Q534" s="234">
        <f>ROUND(E534*P534,2)</f>
        <v>0</v>
      </c>
      <c r="R534" s="234"/>
      <c r="S534" s="234" t="s">
        <v>161</v>
      </c>
      <c r="T534" s="235" t="s">
        <v>162</v>
      </c>
      <c r="U534" s="216">
        <v>0</v>
      </c>
      <c r="V534" s="216">
        <f>ROUND(E534*U534,2)</f>
        <v>0</v>
      </c>
      <c r="W534" s="216"/>
      <c r="X534" s="216" t="s">
        <v>163</v>
      </c>
      <c r="Y534" s="207"/>
      <c r="Z534" s="207"/>
      <c r="AA534" s="207"/>
      <c r="AB534" s="207"/>
      <c r="AC534" s="207"/>
      <c r="AD534" s="207"/>
      <c r="AE534" s="207"/>
      <c r="AF534" s="207"/>
      <c r="AG534" s="207" t="s">
        <v>171</v>
      </c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207"/>
      <c r="BH534" s="207"/>
    </row>
    <row r="535" spans="1:60" outlineLevel="1" x14ac:dyDescent="0.2">
      <c r="A535" s="214"/>
      <c r="B535" s="215"/>
      <c r="C535" s="253" t="s">
        <v>771</v>
      </c>
      <c r="D535" s="244"/>
      <c r="E535" s="244"/>
      <c r="F535" s="244"/>
      <c r="G535" s="244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07"/>
      <c r="Z535" s="207"/>
      <c r="AA535" s="207"/>
      <c r="AB535" s="207"/>
      <c r="AC535" s="207"/>
      <c r="AD535" s="207"/>
      <c r="AE535" s="207"/>
      <c r="AF535" s="207"/>
      <c r="AG535" s="207" t="s">
        <v>217</v>
      </c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  <c r="BH535" s="207"/>
    </row>
    <row r="536" spans="1:60" outlineLevel="1" x14ac:dyDescent="0.2">
      <c r="A536" s="214"/>
      <c r="B536" s="215"/>
      <c r="C536" s="250" t="s">
        <v>62</v>
      </c>
      <c r="D536" s="217"/>
      <c r="E536" s="218">
        <v>1</v>
      </c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07"/>
      <c r="Z536" s="207"/>
      <c r="AA536" s="207"/>
      <c r="AB536" s="207"/>
      <c r="AC536" s="207"/>
      <c r="AD536" s="207"/>
      <c r="AE536" s="207"/>
      <c r="AF536" s="207"/>
      <c r="AG536" s="207" t="s">
        <v>165</v>
      </c>
      <c r="AH536" s="207">
        <v>0</v>
      </c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  <c r="BH536" s="207"/>
    </row>
    <row r="537" spans="1:60" x14ac:dyDescent="0.2">
      <c r="A537" s="223" t="s">
        <v>156</v>
      </c>
      <c r="B537" s="224" t="s">
        <v>104</v>
      </c>
      <c r="C537" s="248" t="s">
        <v>105</v>
      </c>
      <c r="D537" s="225"/>
      <c r="E537" s="226"/>
      <c r="F537" s="227"/>
      <c r="G537" s="227">
        <f>SUMIF(AG538:AG539,"&lt;&gt;NOR",G538:G539)</f>
        <v>0</v>
      </c>
      <c r="H537" s="227"/>
      <c r="I537" s="227">
        <f>SUM(I538:I539)</f>
        <v>0</v>
      </c>
      <c r="J537" s="227"/>
      <c r="K537" s="227">
        <f>SUM(K538:K539)</f>
        <v>0</v>
      </c>
      <c r="L537" s="227"/>
      <c r="M537" s="227">
        <f>SUM(M538:M539)</f>
        <v>0</v>
      </c>
      <c r="N537" s="227"/>
      <c r="O537" s="227">
        <f>SUM(O538:O539)</f>
        <v>0</v>
      </c>
      <c r="P537" s="227"/>
      <c r="Q537" s="227">
        <f>SUM(Q538:Q539)</f>
        <v>0</v>
      </c>
      <c r="R537" s="227"/>
      <c r="S537" s="227"/>
      <c r="T537" s="228"/>
      <c r="U537" s="222"/>
      <c r="V537" s="222">
        <f>SUM(V538:V539)</f>
        <v>0.46</v>
      </c>
      <c r="W537" s="222"/>
      <c r="X537" s="222"/>
      <c r="AG537" t="s">
        <v>157</v>
      </c>
    </row>
    <row r="538" spans="1:60" outlineLevel="1" x14ac:dyDescent="0.2">
      <c r="A538" s="229">
        <v>140</v>
      </c>
      <c r="B538" s="230" t="s">
        <v>270</v>
      </c>
      <c r="C538" s="249" t="s">
        <v>271</v>
      </c>
      <c r="D538" s="231" t="s">
        <v>232</v>
      </c>
      <c r="E538" s="232">
        <v>4</v>
      </c>
      <c r="F538" s="233"/>
      <c r="G538" s="234">
        <f>ROUND(E538*F538,2)</f>
        <v>0</v>
      </c>
      <c r="H538" s="233"/>
      <c r="I538" s="234">
        <f>ROUND(E538*H538,2)</f>
        <v>0</v>
      </c>
      <c r="J538" s="233"/>
      <c r="K538" s="234">
        <f>ROUND(E538*J538,2)</f>
        <v>0</v>
      </c>
      <c r="L538" s="234">
        <v>21</v>
      </c>
      <c r="M538" s="234">
        <f>G538*(1+L538/100)</f>
        <v>0</v>
      </c>
      <c r="N538" s="234">
        <v>1.1299999999999999E-3</v>
      </c>
      <c r="O538" s="234">
        <f>ROUND(E538*N538,2)</f>
        <v>0</v>
      </c>
      <c r="P538" s="234">
        <v>0</v>
      </c>
      <c r="Q538" s="234">
        <f>ROUND(E538*P538,2)</f>
        <v>0</v>
      </c>
      <c r="R538" s="234" t="s">
        <v>267</v>
      </c>
      <c r="S538" s="234" t="s">
        <v>170</v>
      </c>
      <c r="T538" s="235" t="s">
        <v>170</v>
      </c>
      <c r="U538" s="216">
        <v>0.114</v>
      </c>
      <c r="V538" s="216">
        <f>ROUND(E538*U538,2)</f>
        <v>0.46</v>
      </c>
      <c r="W538" s="216"/>
      <c r="X538" s="216" t="s">
        <v>163</v>
      </c>
      <c r="Y538" s="207"/>
      <c r="Z538" s="207"/>
      <c r="AA538" s="207"/>
      <c r="AB538" s="207"/>
      <c r="AC538" s="207"/>
      <c r="AD538" s="207"/>
      <c r="AE538" s="207"/>
      <c r="AF538" s="207"/>
      <c r="AG538" s="207" t="s">
        <v>171</v>
      </c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207"/>
      <c r="BH538" s="207"/>
    </row>
    <row r="539" spans="1:60" outlineLevel="1" x14ac:dyDescent="0.2">
      <c r="A539" s="214"/>
      <c r="B539" s="215"/>
      <c r="C539" s="250" t="s">
        <v>225</v>
      </c>
      <c r="D539" s="217"/>
      <c r="E539" s="218">
        <v>4</v>
      </c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07"/>
      <c r="Z539" s="207"/>
      <c r="AA539" s="207"/>
      <c r="AB539" s="207"/>
      <c r="AC539" s="207"/>
      <c r="AD539" s="207"/>
      <c r="AE539" s="207"/>
      <c r="AF539" s="207"/>
      <c r="AG539" s="207" t="s">
        <v>165</v>
      </c>
      <c r="AH539" s="207">
        <v>0</v>
      </c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207"/>
      <c r="BH539" s="207"/>
    </row>
    <row r="540" spans="1:60" x14ac:dyDescent="0.2">
      <c r="A540" s="223" t="s">
        <v>156</v>
      </c>
      <c r="B540" s="224" t="s">
        <v>118</v>
      </c>
      <c r="C540" s="248" t="s">
        <v>119</v>
      </c>
      <c r="D540" s="225"/>
      <c r="E540" s="226"/>
      <c r="F540" s="227"/>
      <c r="G540" s="227">
        <f>SUMIF(AG541:AG546,"&lt;&gt;NOR",G541:G546)</f>
        <v>0</v>
      </c>
      <c r="H540" s="227"/>
      <c r="I540" s="227">
        <f>SUM(I541:I546)</f>
        <v>0</v>
      </c>
      <c r="J540" s="227"/>
      <c r="K540" s="227">
        <f>SUM(K541:K546)</f>
        <v>0</v>
      </c>
      <c r="L540" s="227"/>
      <c r="M540" s="227">
        <f>SUM(M541:M546)</f>
        <v>0</v>
      </c>
      <c r="N540" s="227"/>
      <c r="O540" s="227">
        <f>SUM(O541:O546)</f>
        <v>0</v>
      </c>
      <c r="P540" s="227"/>
      <c r="Q540" s="227">
        <f>SUM(Q541:Q546)</f>
        <v>0</v>
      </c>
      <c r="R540" s="227"/>
      <c r="S540" s="227"/>
      <c r="T540" s="228"/>
      <c r="U540" s="222"/>
      <c r="V540" s="222">
        <f>SUM(V541:V546)</f>
        <v>0</v>
      </c>
      <c r="W540" s="222"/>
      <c r="X540" s="222"/>
      <c r="AG540" t="s">
        <v>157</v>
      </c>
    </row>
    <row r="541" spans="1:60" outlineLevel="1" x14ac:dyDescent="0.2">
      <c r="A541" s="229">
        <v>141</v>
      </c>
      <c r="B541" s="230" t="s">
        <v>965</v>
      </c>
      <c r="C541" s="249" t="s">
        <v>966</v>
      </c>
      <c r="D541" s="231" t="s">
        <v>232</v>
      </c>
      <c r="E541" s="232">
        <v>1</v>
      </c>
      <c r="F541" s="233"/>
      <c r="G541" s="234">
        <f>ROUND(E541*F541,2)</f>
        <v>0</v>
      </c>
      <c r="H541" s="233"/>
      <c r="I541" s="234">
        <f>ROUND(E541*H541,2)</f>
        <v>0</v>
      </c>
      <c r="J541" s="233"/>
      <c r="K541" s="234">
        <f>ROUND(E541*J541,2)</f>
        <v>0</v>
      </c>
      <c r="L541" s="234">
        <v>21</v>
      </c>
      <c r="M541" s="234">
        <f>G541*(1+L541/100)</f>
        <v>0</v>
      </c>
      <c r="N541" s="234">
        <v>0</v>
      </c>
      <c r="O541" s="234">
        <f>ROUND(E541*N541,2)</f>
        <v>0</v>
      </c>
      <c r="P541" s="234">
        <v>0</v>
      </c>
      <c r="Q541" s="234">
        <f>ROUND(E541*P541,2)</f>
        <v>0</v>
      </c>
      <c r="R541" s="234" t="s">
        <v>967</v>
      </c>
      <c r="S541" s="234" t="s">
        <v>170</v>
      </c>
      <c r="T541" s="235" t="s">
        <v>162</v>
      </c>
      <c r="U541" s="216">
        <v>0</v>
      </c>
      <c r="V541" s="216">
        <f>ROUND(E541*U541,2)</f>
        <v>0</v>
      </c>
      <c r="W541" s="216"/>
      <c r="X541" s="216" t="s">
        <v>968</v>
      </c>
      <c r="Y541" s="207"/>
      <c r="Z541" s="207"/>
      <c r="AA541" s="207"/>
      <c r="AB541" s="207"/>
      <c r="AC541" s="207"/>
      <c r="AD541" s="207"/>
      <c r="AE541" s="207"/>
      <c r="AF541" s="207"/>
      <c r="AG541" s="207" t="s">
        <v>969</v>
      </c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  <c r="BH541" s="207"/>
    </row>
    <row r="542" spans="1:60" outlineLevel="1" x14ac:dyDescent="0.2">
      <c r="A542" s="214"/>
      <c r="B542" s="215"/>
      <c r="C542" s="253" t="s">
        <v>970</v>
      </c>
      <c r="D542" s="244"/>
      <c r="E542" s="244"/>
      <c r="F542" s="244"/>
      <c r="G542" s="244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07"/>
      <c r="Z542" s="207"/>
      <c r="AA542" s="207"/>
      <c r="AB542" s="207"/>
      <c r="AC542" s="207"/>
      <c r="AD542" s="207"/>
      <c r="AE542" s="207"/>
      <c r="AF542" s="207"/>
      <c r="AG542" s="207" t="s">
        <v>217</v>
      </c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46" t="str">
        <f>C542</f>
        <v>Dieselagregát do 17,5 kVA. Slouží pro dodávku elektrické energie pro potřeby stavby, převážně nařádí, strojů a zařízení staveniště.</v>
      </c>
      <c r="BB542" s="207"/>
      <c r="BC542" s="207"/>
      <c r="BD542" s="207"/>
      <c r="BE542" s="207"/>
      <c r="BF542" s="207"/>
      <c r="BG542" s="207"/>
      <c r="BH542" s="207"/>
    </row>
    <row r="543" spans="1:60" outlineLevel="1" x14ac:dyDescent="0.2">
      <c r="A543" s="214"/>
      <c r="B543" s="215"/>
      <c r="C543" s="250" t="s">
        <v>62</v>
      </c>
      <c r="D543" s="217"/>
      <c r="E543" s="218">
        <v>1</v>
      </c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07"/>
      <c r="Z543" s="207"/>
      <c r="AA543" s="207"/>
      <c r="AB543" s="207"/>
      <c r="AC543" s="207"/>
      <c r="AD543" s="207"/>
      <c r="AE543" s="207"/>
      <c r="AF543" s="207"/>
      <c r="AG543" s="207" t="s">
        <v>165</v>
      </c>
      <c r="AH543" s="207">
        <v>0</v>
      </c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  <c r="BH543" s="207"/>
    </row>
    <row r="544" spans="1:60" outlineLevel="1" x14ac:dyDescent="0.2">
      <c r="A544" s="229">
        <v>142</v>
      </c>
      <c r="B544" s="230" t="s">
        <v>971</v>
      </c>
      <c r="C544" s="249" t="s">
        <v>966</v>
      </c>
      <c r="D544" s="231" t="s">
        <v>232</v>
      </c>
      <c r="E544" s="232">
        <v>1</v>
      </c>
      <c r="F544" s="233"/>
      <c r="G544" s="234">
        <f>ROUND(E544*F544,2)</f>
        <v>0</v>
      </c>
      <c r="H544" s="233"/>
      <c r="I544" s="234">
        <f>ROUND(E544*H544,2)</f>
        <v>0</v>
      </c>
      <c r="J544" s="233"/>
      <c r="K544" s="234">
        <f>ROUND(E544*J544,2)</f>
        <v>0</v>
      </c>
      <c r="L544" s="234">
        <v>21</v>
      </c>
      <c r="M544" s="234">
        <f>G544*(1+L544/100)</f>
        <v>0</v>
      </c>
      <c r="N544" s="234">
        <v>0</v>
      </c>
      <c r="O544" s="234">
        <f>ROUND(E544*N544,2)</f>
        <v>0</v>
      </c>
      <c r="P544" s="234">
        <v>0</v>
      </c>
      <c r="Q544" s="234">
        <f>ROUND(E544*P544,2)</f>
        <v>0</v>
      </c>
      <c r="R544" s="234" t="s">
        <v>967</v>
      </c>
      <c r="S544" s="234" t="s">
        <v>170</v>
      </c>
      <c r="T544" s="235" t="s">
        <v>162</v>
      </c>
      <c r="U544" s="216">
        <v>0</v>
      </c>
      <c r="V544" s="216">
        <f>ROUND(E544*U544,2)</f>
        <v>0</v>
      </c>
      <c r="W544" s="216"/>
      <c r="X544" s="216" t="s">
        <v>968</v>
      </c>
      <c r="Y544" s="207"/>
      <c r="Z544" s="207"/>
      <c r="AA544" s="207"/>
      <c r="AB544" s="207"/>
      <c r="AC544" s="207"/>
      <c r="AD544" s="207"/>
      <c r="AE544" s="207"/>
      <c r="AF544" s="207"/>
      <c r="AG544" s="207" t="s">
        <v>969</v>
      </c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  <c r="BH544" s="207"/>
    </row>
    <row r="545" spans="1:60" outlineLevel="1" x14ac:dyDescent="0.2">
      <c r="A545" s="214"/>
      <c r="B545" s="215"/>
      <c r="C545" s="253" t="s">
        <v>972</v>
      </c>
      <c r="D545" s="244"/>
      <c r="E545" s="244"/>
      <c r="F545" s="244"/>
      <c r="G545" s="244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07"/>
      <c r="Z545" s="207"/>
      <c r="AA545" s="207"/>
      <c r="AB545" s="207"/>
      <c r="AC545" s="207"/>
      <c r="AD545" s="207"/>
      <c r="AE545" s="207"/>
      <c r="AF545" s="207"/>
      <c r="AG545" s="207" t="s">
        <v>217</v>
      </c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46" t="str">
        <f>C545</f>
        <v>Elektrocentrála 3,3 kVA. Slouží pro dodávku elektrické energie pro potřeby stavby, převážně nařádí, strojů a zařízení staveniště.</v>
      </c>
      <c r="BB545" s="207"/>
      <c r="BC545" s="207"/>
      <c r="BD545" s="207"/>
      <c r="BE545" s="207"/>
      <c r="BF545" s="207"/>
      <c r="BG545" s="207"/>
      <c r="BH545" s="207"/>
    </row>
    <row r="546" spans="1:60" outlineLevel="1" x14ac:dyDescent="0.2">
      <c r="A546" s="214"/>
      <c r="B546" s="215"/>
      <c r="C546" s="250" t="s">
        <v>62</v>
      </c>
      <c r="D546" s="217"/>
      <c r="E546" s="218">
        <v>1</v>
      </c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07"/>
      <c r="Z546" s="207"/>
      <c r="AA546" s="207"/>
      <c r="AB546" s="207"/>
      <c r="AC546" s="207"/>
      <c r="AD546" s="207"/>
      <c r="AE546" s="207"/>
      <c r="AF546" s="207"/>
      <c r="AG546" s="207" t="s">
        <v>165</v>
      </c>
      <c r="AH546" s="207">
        <v>0</v>
      </c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</row>
    <row r="547" spans="1:60" x14ac:dyDescent="0.2">
      <c r="A547" s="223" t="s">
        <v>156</v>
      </c>
      <c r="B547" s="224" t="s">
        <v>122</v>
      </c>
      <c r="C547" s="248" t="s">
        <v>123</v>
      </c>
      <c r="D547" s="225"/>
      <c r="E547" s="226"/>
      <c r="F547" s="227"/>
      <c r="G547" s="227">
        <f>SUMIF(AG548:AG550,"&lt;&gt;NOR",G548:G550)</f>
        <v>0</v>
      </c>
      <c r="H547" s="227"/>
      <c r="I547" s="227">
        <f>SUM(I548:I550)</f>
        <v>0</v>
      </c>
      <c r="J547" s="227"/>
      <c r="K547" s="227">
        <f>SUM(K548:K550)</f>
        <v>0</v>
      </c>
      <c r="L547" s="227"/>
      <c r="M547" s="227">
        <f>SUM(M548:M550)</f>
        <v>0</v>
      </c>
      <c r="N547" s="227"/>
      <c r="O547" s="227">
        <f>SUM(O548:O550)</f>
        <v>0</v>
      </c>
      <c r="P547" s="227"/>
      <c r="Q547" s="227">
        <f>SUM(Q548:Q550)</f>
        <v>0</v>
      </c>
      <c r="R547" s="227"/>
      <c r="S547" s="227"/>
      <c r="T547" s="228"/>
      <c r="U547" s="222"/>
      <c r="V547" s="222">
        <f>SUM(V548:V550)</f>
        <v>3.72</v>
      </c>
      <c r="W547" s="222"/>
      <c r="X547" s="222"/>
      <c r="AG547" t="s">
        <v>157</v>
      </c>
    </row>
    <row r="548" spans="1:60" outlineLevel="1" x14ac:dyDescent="0.2">
      <c r="A548" s="229">
        <v>143</v>
      </c>
      <c r="B548" s="230" t="s">
        <v>973</v>
      </c>
      <c r="C548" s="249" t="s">
        <v>974</v>
      </c>
      <c r="D548" s="231" t="s">
        <v>175</v>
      </c>
      <c r="E548" s="232">
        <v>2</v>
      </c>
      <c r="F548" s="233"/>
      <c r="G548" s="234">
        <f>ROUND(E548*F548,2)</f>
        <v>0</v>
      </c>
      <c r="H548" s="233"/>
      <c r="I548" s="234">
        <f>ROUND(E548*H548,2)</f>
        <v>0</v>
      </c>
      <c r="J548" s="233"/>
      <c r="K548" s="234">
        <f>ROUND(E548*J548,2)</f>
        <v>0</v>
      </c>
      <c r="L548" s="234">
        <v>21</v>
      </c>
      <c r="M548" s="234">
        <f>G548*(1+L548/100)</f>
        <v>0</v>
      </c>
      <c r="N548" s="234">
        <v>0</v>
      </c>
      <c r="O548" s="234">
        <f>ROUND(E548*N548,2)</f>
        <v>0</v>
      </c>
      <c r="P548" s="234">
        <v>0</v>
      </c>
      <c r="Q548" s="234">
        <f>ROUND(E548*P548,2)</f>
        <v>0</v>
      </c>
      <c r="R548" s="234"/>
      <c r="S548" s="234" t="s">
        <v>161</v>
      </c>
      <c r="T548" s="235" t="s">
        <v>162</v>
      </c>
      <c r="U548" s="216">
        <v>1.86</v>
      </c>
      <c r="V548" s="216">
        <f>ROUND(E548*U548,2)</f>
        <v>3.72</v>
      </c>
      <c r="W548" s="216"/>
      <c r="X548" s="216" t="s">
        <v>163</v>
      </c>
      <c r="Y548" s="207"/>
      <c r="Z548" s="207"/>
      <c r="AA548" s="207"/>
      <c r="AB548" s="207"/>
      <c r="AC548" s="207"/>
      <c r="AD548" s="207"/>
      <c r="AE548" s="207"/>
      <c r="AF548" s="207"/>
      <c r="AG548" s="207" t="s">
        <v>171</v>
      </c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  <c r="BH548" s="207"/>
    </row>
    <row r="549" spans="1:60" outlineLevel="1" x14ac:dyDescent="0.2">
      <c r="A549" s="214"/>
      <c r="B549" s="215"/>
      <c r="C549" s="253" t="s">
        <v>975</v>
      </c>
      <c r="D549" s="244"/>
      <c r="E549" s="244"/>
      <c r="F549" s="244"/>
      <c r="G549" s="244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07"/>
      <c r="Z549" s="207"/>
      <c r="AA549" s="207"/>
      <c r="AB549" s="207"/>
      <c r="AC549" s="207"/>
      <c r="AD549" s="207"/>
      <c r="AE549" s="207"/>
      <c r="AF549" s="207"/>
      <c r="AG549" s="207" t="s">
        <v>217</v>
      </c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  <c r="BH549" s="207"/>
    </row>
    <row r="550" spans="1:60" outlineLevel="1" x14ac:dyDescent="0.2">
      <c r="A550" s="214"/>
      <c r="B550" s="215"/>
      <c r="C550" s="250" t="s">
        <v>66</v>
      </c>
      <c r="D550" s="217"/>
      <c r="E550" s="218">
        <v>2</v>
      </c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07"/>
      <c r="Z550" s="207"/>
      <c r="AA550" s="207"/>
      <c r="AB550" s="207"/>
      <c r="AC550" s="207"/>
      <c r="AD550" s="207"/>
      <c r="AE550" s="207"/>
      <c r="AF550" s="207"/>
      <c r="AG550" s="207" t="s">
        <v>165</v>
      </c>
      <c r="AH550" s="207">
        <v>0</v>
      </c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  <c r="BH550" s="207"/>
    </row>
    <row r="551" spans="1:60" x14ac:dyDescent="0.2">
      <c r="A551" s="223" t="s">
        <v>156</v>
      </c>
      <c r="B551" s="224" t="s">
        <v>126</v>
      </c>
      <c r="C551" s="248" t="s">
        <v>89</v>
      </c>
      <c r="D551" s="225"/>
      <c r="E551" s="226"/>
      <c r="F551" s="227"/>
      <c r="G551" s="227">
        <f>SUMIF(AG552:AG598,"&lt;&gt;NOR",G552:G598)</f>
        <v>0</v>
      </c>
      <c r="H551" s="227"/>
      <c r="I551" s="227">
        <f>SUM(I552:I598)</f>
        <v>0</v>
      </c>
      <c r="J551" s="227"/>
      <c r="K551" s="227">
        <f>SUM(K552:K598)</f>
        <v>0</v>
      </c>
      <c r="L551" s="227"/>
      <c r="M551" s="227">
        <f>SUM(M552:M598)</f>
        <v>0</v>
      </c>
      <c r="N551" s="227"/>
      <c r="O551" s="227">
        <f>SUM(O552:O598)</f>
        <v>0</v>
      </c>
      <c r="P551" s="227"/>
      <c r="Q551" s="227">
        <f>SUM(Q552:Q598)</f>
        <v>0</v>
      </c>
      <c r="R551" s="227"/>
      <c r="S551" s="227"/>
      <c r="T551" s="228"/>
      <c r="U551" s="222"/>
      <c r="V551" s="222">
        <f>SUM(V552:V598)</f>
        <v>1613.32</v>
      </c>
      <c r="W551" s="222"/>
      <c r="X551" s="222"/>
      <c r="AG551" t="s">
        <v>157</v>
      </c>
    </row>
    <row r="552" spans="1:60" outlineLevel="1" x14ac:dyDescent="0.2">
      <c r="A552" s="229">
        <v>144</v>
      </c>
      <c r="B552" s="230" t="s">
        <v>976</v>
      </c>
      <c r="C552" s="249" t="s">
        <v>977</v>
      </c>
      <c r="D552" s="231" t="s">
        <v>191</v>
      </c>
      <c r="E552" s="232">
        <v>1489.67607</v>
      </c>
      <c r="F552" s="233"/>
      <c r="G552" s="234">
        <f>ROUND(E552*F552,2)</f>
        <v>0</v>
      </c>
      <c r="H552" s="233"/>
      <c r="I552" s="234">
        <f>ROUND(E552*H552,2)</f>
        <v>0</v>
      </c>
      <c r="J552" s="233"/>
      <c r="K552" s="234">
        <f>ROUND(E552*J552,2)</f>
        <v>0</v>
      </c>
      <c r="L552" s="234">
        <v>21</v>
      </c>
      <c r="M552" s="234">
        <f>G552*(1+L552/100)</f>
        <v>0</v>
      </c>
      <c r="N552" s="234">
        <v>0</v>
      </c>
      <c r="O552" s="234">
        <f>ROUND(E552*N552,2)</f>
        <v>0</v>
      </c>
      <c r="P552" s="234">
        <v>0</v>
      </c>
      <c r="Q552" s="234">
        <f>ROUND(E552*P552,2)</f>
        <v>0</v>
      </c>
      <c r="R552" s="234" t="s">
        <v>483</v>
      </c>
      <c r="S552" s="234" t="s">
        <v>170</v>
      </c>
      <c r="T552" s="235" t="s">
        <v>170</v>
      </c>
      <c r="U552" s="216">
        <v>9.9000000000000005E-2</v>
      </c>
      <c r="V552" s="216">
        <f>ROUND(E552*U552,2)</f>
        <v>147.47999999999999</v>
      </c>
      <c r="W552" s="216"/>
      <c r="X552" s="216" t="s">
        <v>163</v>
      </c>
      <c r="Y552" s="207"/>
      <c r="Z552" s="207"/>
      <c r="AA552" s="207"/>
      <c r="AB552" s="207"/>
      <c r="AC552" s="207"/>
      <c r="AD552" s="207"/>
      <c r="AE552" s="207"/>
      <c r="AF552" s="207"/>
      <c r="AG552" s="207" t="s">
        <v>171</v>
      </c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207"/>
      <c r="BH552" s="207"/>
    </row>
    <row r="553" spans="1:60" outlineLevel="1" x14ac:dyDescent="0.2">
      <c r="A553" s="214"/>
      <c r="B553" s="215"/>
      <c r="C553" s="252" t="s">
        <v>978</v>
      </c>
      <c r="D553" s="243"/>
      <c r="E553" s="243"/>
      <c r="F553" s="243"/>
      <c r="G553" s="243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07"/>
      <c r="Z553" s="207"/>
      <c r="AA553" s="207"/>
      <c r="AB553" s="207"/>
      <c r="AC553" s="207"/>
      <c r="AD553" s="207"/>
      <c r="AE553" s="207"/>
      <c r="AF553" s="207"/>
      <c r="AG553" s="207" t="s">
        <v>196</v>
      </c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  <c r="BH553" s="207"/>
    </row>
    <row r="554" spans="1:60" outlineLevel="1" x14ac:dyDescent="0.2">
      <c r="A554" s="214"/>
      <c r="B554" s="215"/>
      <c r="C554" s="250" t="s">
        <v>622</v>
      </c>
      <c r="D554" s="217"/>
      <c r="E554" s="218">
        <v>402</v>
      </c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07"/>
      <c r="Z554" s="207"/>
      <c r="AA554" s="207"/>
      <c r="AB554" s="207"/>
      <c r="AC554" s="207"/>
      <c r="AD554" s="207"/>
      <c r="AE554" s="207"/>
      <c r="AF554" s="207"/>
      <c r="AG554" s="207" t="s">
        <v>165</v>
      </c>
      <c r="AH554" s="207">
        <v>5</v>
      </c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  <c r="BH554" s="207"/>
    </row>
    <row r="555" spans="1:60" outlineLevel="1" x14ac:dyDescent="0.2">
      <c r="A555" s="214"/>
      <c r="B555" s="215"/>
      <c r="C555" s="250" t="s">
        <v>979</v>
      </c>
      <c r="D555" s="217"/>
      <c r="E555" s="218">
        <v>24.191379999999999</v>
      </c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07"/>
      <c r="Z555" s="207"/>
      <c r="AA555" s="207"/>
      <c r="AB555" s="207"/>
      <c r="AC555" s="207"/>
      <c r="AD555" s="207"/>
      <c r="AE555" s="207"/>
      <c r="AF555" s="207"/>
      <c r="AG555" s="207" t="s">
        <v>165</v>
      </c>
      <c r="AH555" s="207">
        <v>5</v>
      </c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207"/>
      <c r="BH555" s="207"/>
    </row>
    <row r="556" spans="1:60" outlineLevel="1" x14ac:dyDescent="0.2">
      <c r="A556" s="214"/>
      <c r="B556" s="215"/>
      <c r="C556" s="250" t="s">
        <v>980</v>
      </c>
      <c r="D556" s="217"/>
      <c r="E556" s="218">
        <v>416.82380000000001</v>
      </c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07"/>
      <c r="Z556" s="207"/>
      <c r="AA556" s="207"/>
      <c r="AB556" s="207"/>
      <c r="AC556" s="207"/>
      <c r="AD556" s="207"/>
      <c r="AE556" s="207"/>
      <c r="AF556" s="207"/>
      <c r="AG556" s="207" t="s">
        <v>165</v>
      </c>
      <c r="AH556" s="207">
        <v>5</v>
      </c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207"/>
      <c r="BH556" s="207"/>
    </row>
    <row r="557" spans="1:60" outlineLevel="1" x14ac:dyDescent="0.2">
      <c r="A557" s="214"/>
      <c r="B557" s="215"/>
      <c r="C557" s="250" t="s">
        <v>981</v>
      </c>
      <c r="D557" s="217"/>
      <c r="E557" s="218">
        <v>217.93754999999999</v>
      </c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07"/>
      <c r="Z557" s="207"/>
      <c r="AA557" s="207"/>
      <c r="AB557" s="207"/>
      <c r="AC557" s="207"/>
      <c r="AD557" s="207"/>
      <c r="AE557" s="207"/>
      <c r="AF557" s="207"/>
      <c r="AG557" s="207" t="s">
        <v>165</v>
      </c>
      <c r="AH557" s="207">
        <v>5</v>
      </c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  <c r="BH557" s="207"/>
    </row>
    <row r="558" spans="1:60" outlineLevel="1" x14ac:dyDescent="0.2">
      <c r="A558" s="214"/>
      <c r="B558" s="215"/>
      <c r="C558" s="250" t="s">
        <v>982</v>
      </c>
      <c r="D558" s="217"/>
      <c r="E558" s="218">
        <v>64.548000000000002</v>
      </c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07"/>
      <c r="Z558" s="207"/>
      <c r="AA558" s="207"/>
      <c r="AB558" s="207"/>
      <c r="AC558" s="207"/>
      <c r="AD558" s="207"/>
      <c r="AE558" s="207"/>
      <c r="AF558" s="207"/>
      <c r="AG558" s="207" t="s">
        <v>165</v>
      </c>
      <c r="AH558" s="207">
        <v>5</v>
      </c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  <c r="BH558" s="207"/>
    </row>
    <row r="559" spans="1:60" outlineLevel="1" x14ac:dyDescent="0.2">
      <c r="A559" s="214"/>
      <c r="B559" s="215"/>
      <c r="C559" s="250" t="s">
        <v>983</v>
      </c>
      <c r="D559" s="217"/>
      <c r="E559" s="218">
        <v>4.3174799999999998</v>
      </c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07"/>
      <c r="Z559" s="207"/>
      <c r="AA559" s="207"/>
      <c r="AB559" s="207"/>
      <c r="AC559" s="207"/>
      <c r="AD559" s="207"/>
      <c r="AE559" s="207"/>
      <c r="AF559" s="207"/>
      <c r="AG559" s="207" t="s">
        <v>165</v>
      </c>
      <c r="AH559" s="207">
        <v>5</v>
      </c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  <c r="BH559" s="207"/>
    </row>
    <row r="560" spans="1:60" outlineLevel="1" x14ac:dyDescent="0.2">
      <c r="A560" s="214"/>
      <c r="B560" s="215"/>
      <c r="C560" s="250" t="s">
        <v>984</v>
      </c>
      <c r="D560" s="217"/>
      <c r="E560" s="218">
        <v>1.2</v>
      </c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07"/>
      <c r="Z560" s="207"/>
      <c r="AA560" s="207"/>
      <c r="AB560" s="207"/>
      <c r="AC560" s="207"/>
      <c r="AD560" s="207"/>
      <c r="AE560" s="207"/>
      <c r="AF560" s="207"/>
      <c r="AG560" s="207" t="s">
        <v>165</v>
      </c>
      <c r="AH560" s="207">
        <v>5</v>
      </c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</row>
    <row r="561" spans="1:60" outlineLevel="1" x14ac:dyDescent="0.2">
      <c r="A561" s="214"/>
      <c r="B561" s="215"/>
      <c r="C561" s="250" t="s">
        <v>985</v>
      </c>
      <c r="D561" s="217"/>
      <c r="E561" s="218">
        <v>358.65785</v>
      </c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07"/>
      <c r="Z561" s="207"/>
      <c r="AA561" s="207"/>
      <c r="AB561" s="207"/>
      <c r="AC561" s="207"/>
      <c r="AD561" s="207"/>
      <c r="AE561" s="207"/>
      <c r="AF561" s="207"/>
      <c r="AG561" s="207" t="s">
        <v>165</v>
      </c>
      <c r="AH561" s="207">
        <v>5</v>
      </c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</row>
    <row r="562" spans="1:60" outlineLevel="1" x14ac:dyDescent="0.2">
      <c r="A562" s="229">
        <v>145</v>
      </c>
      <c r="B562" s="230" t="s">
        <v>448</v>
      </c>
      <c r="C562" s="249" t="s">
        <v>986</v>
      </c>
      <c r="D562" s="231" t="s">
        <v>191</v>
      </c>
      <c r="E562" s="232">
        <v>1489.67607</v>
      </c>
      <c r="F562" s="233"/>
      <c r="G562" s="234">
        <f>ROUND(E562*F562,2)</f>
        <v>0</v>
      </c>
      <c r="H562" s="233"/>
      <c r="I562" s="234">
        <f>ROUND(E562*H562,2)</f>
        <v>0</v>
      </c>
      <c r="J562" s="233"/>
      <c r="K562" s="234">
        <f>ROUND(E562*J562,2)</f>
        <v>0</v>
      </c>
      <c r="L562" s="234">
        <v>21</v>
      </c>
      <c r="M562" s="234">
        <f>G562*(1+L562/100)</f>
        <v>0</v>
      </c>
      <c r="N562" s="234">
        <v>0</v>
      </c>
      <c r="O562" s="234">
        <f>ROUND(E562*N562,2)</f>
        <v>0</v>
      </c>
      <c r="P562" s="234">
        <v>0</v>
      </c>
      <c r="Q562" s="234">
        <f>ROUND(E562*P562,2)</f>
        <v>0</v>
      </c>
      <c r="R562" s="234" t="s">
        <v>450</v>
      </c>
      <c r="S562" s="234" t="s">
        <v>170</v>
      </c>
      <c r="T562" s="235" t="s">
        <v>170</v>
      </c>
      <c r="U562" s="216">
        <v>0.94199999999999995</v>
      </c>
      <c r="V562" s="216">
        <f>ROUND(E562*U562,2)</f>
        <v>1403.27</v>
      </c>
      <c r="W562" s="216"/>
      <c r="X562" s="216" t="s">
        <v>163</v>
      </c>
      <c r="Y562" s="207"/>
      <c r="Z562" s="207"/>
      <c r="AA562" s="207"/>
      <c r="AB562" s="207"/>
      <c r="AC562" s="207"/>
      <c r="AD562" s="207"/>
      <c r="AE562" s="207"/>
      <c r="AF562" s="207"/>
      <c r="AG562" s="207" t="s">
        <v>171</v>
      </c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</row>
    <row r="563" spans="1:60" outlineLevel="1" x14ac:dyDescent="0.2">
      <c r="A563" s="214"/>
      <c r="B563" s="215"/>
      <c r="C563" s="250" t="s">
        <v>987</v>
      </c>
      <c r="D563" s="217"/>
      <c r="E563" s="218">
        <v>1489.67607</v>
      </c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07"/>
      <c r="Z563" s="207"/>
      <c r="AA563" s="207"/>
      <c r="AB563" s="207"/>
      <c r="AC563" s="207"/>
      <c r="AD563" s="207"/>
      <c r="AE563" s="207"/>
      <c r="AF563" s="207"/>
      <c r="AG563" s="207" t="s">
        <v>165</v>
      </c>
      <c r="AH563" s="207">
        <v>5</v>
      </c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</row>
    <row r="564" spans="1:60" outlineLevel="1" x14ac:dyDescent="0.2">
      <c r="A564" s="229">
        <v>146</v>
      </c>
      <c r="B564" s="230" t="s">
        <v>452</v>
      </c>
      <c r="C564" s="249" t="s">
        <v>453</v>
      </c>
      <c r="D564" s="231" t="s">
        <v>191</v>
      </c>
      <c r="E564" s="232">
        <v>1489.67607</v>
      </c>
      <c r="F564" s="233"/>
      <c r="G564" s="234">
        <f>ROUND(E564*F564,2)</f>
        <v>0</v>
      </c>
      <c r="H564" s="233"/>
      <c r="I564" s="234">
        <f>ROUND(E564*H564,2)</f>
        <v>0</v>
      </c>
      <c r="J564" s="233"/>
      <c r="K564" s="234">
        <f>ROUND(E564*J564,2)</f>
        <v>0</v>
      </c>
      <c r="L564" s="234">
        <v>21</v>
      </c>
      <c r="M564" s="234">
        <f>G564*(1+L564/100)</f>
        <v>0</v>
      </c>
      <c r="N564" s="234">
        <v>0</v>
      </c>
      <c r="O564" s="234">
        <f>ROUND(E564*N564,2)</f>
        <v>0</v>
      </c>
      <c r="P564" s="234">
        <v>0</v>
      </c>
      <c r="Q564" s="234">
        <f>ROUND(E564*P564,2)</f>
        <v>0</v>
      </c>
      <c r="R564" s="234" t="s">
        <v>454</v>
      </c>
      <c r="S564" s="234" t="s">
        <v>170</v>
      </c>
      <c r="T564" s="235" t="s">
        <v>170</v>
      </c>
      <c r="U564" s="216">
        <v>4.2000000000000003E-2</v>
      </c>
      <c r="V564" s="216">
        <f>ROUND(E564*U564,2)</f>
        <v>62.57</v>
      </c>
      <c r="W564" s="216"/>
      <c r="X564" s="216" t="s">
        <v>163</v>
      </c>
      <c r="Y564" s="207"/>
      <c r="Z564" s="207"/>
      <c r="AA564" s="207"/>
      <c r="AB564" s="207"/>
      <c r="AC564" s="207"/>
      <c r="AD564" s="207"/>
      <c r="AE564" s="207"/>
      <c r="AF564" s="207"/>
      <c r="AG564" s="207" t="s">
        <v>171</v>
      </c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</row>
    <row r="565" spans="1:60" outlineLevel="1" x14ac:dyDescent="0.2">
      <c r="A565" s="214"/>
      <c r="B565" s="215"/>
      <c r="C565" s="252" t="s">
        <v>455</v>
      </c>
      <c r="D565" s="243"/>
      <c r="E565" s="243"/>
      <c r="F565" s="243"/>
      <c r="G565" s="243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07"/>
      <c r="Z565" s="207"/>
      <c r="AA565" s="207"/>
      <c r="AB565" s="207"/>
      <c r="AC565" s="207"/>
      <c r="AD565" s="207"/>
      <c r="AE565" s="207"/>
      <c r="AF565" s="207"/>
      <c r="AG565" s="207" t="s">
        <v>196</v>
      </c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</row>
    <row r="566" spans="1:60" outlineLevel="1" x14ac:dyDescent="0.2">
      <c r="A566" s="214"/>
      <c r="B566" s="215"/>
      <c r="C566" s="250" t="s">
        <v>987</v>
      </c>
      <c r="D566" s="217"/>
      <c r="E566" s="218">
        <v>1489.67607</v>
      </c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07"/>
      <c r="Z566" s="207"/>
      <c r="AA566" s="207"/>
      <c r="AB566" s="207"/>
      <c r="AC566" s="207"/>
      <c r="AD566" s="207"/>
      <c r="AE566" s="207"/>
      <c r="AF566" s="207"/>
      <c r="AG566" s="207" t="s">
        <v>165</v>
      </c>
      <c r="AH566" s="207">
        <v>5</v>
      </c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</row>
    <row r="567" spans="1:60" outlineLevel="1" x14ac:dyDescent="0.2">
      <c r="A567" s="229">
        <v>147</v>
      </c>
      <c r="B567" s="230" t="s">
        <v>988</v>
      </c>
      <c r="C567" s="249" t="s">
        <v>989</v>
      </c>
      <c r="D567" s="231" t="s">
        <v>191</v>
      </c>
      <c r="E567" s="232">
        <v>1489.67607</v>
      </c>
      <c r="F567" s="233"/>
      <c r="G567" s="234">
        <f>ROUND(E567*F567,2)</f>
        <v>0</v>
      </c>
      <c r="H567" s="233"/>
      <c r="I567" s="234">
        <f>ROUND(E567*H567,2)</f>
        <v>0</v>
      </c>
      <c r="J567" s="233"/>
      <c r="K567" s="234">
        <f>ROUND(E567*J567,2)</f>
        <v>0</v>
      </c>
      <c r="L567" s="234">
        <v>21</v>
      </c>
      <c r="M567" s="234">
        <f>G567*(1+L567/100)</f>
        <v>0</v>
      </c>
      <c r="N567" s="234">
        <v>0</v>
      </c>
      <c r="O567" s="234">
        <f>ROUND(E567*N567,2)</f>
        <v>0</v>
      </c>
      <c r="P567" s="234">
        <v>0</v>
      </c>
      <c r="Q567" s="234">
        <f>ROUND(E567*P567,2)</f>
        <v>0</v>
      </c>
      <c r="R567" s="234" t="s">
        <v>454</v>
      </c>
      <c r="S567" s="234" t="s">
        <v>170</v>
      </c>
      <c r="T567" s="235" t="s">
        <v>170</v>
      </c>
      <c r="U567" s="216">
        <v>0</v>
      </c>
      <c r="V567" s="216">
        <f>ROUND(E567*U567,2)</f>
        <v>0</v>
      </c>
      <c r="W567" s="216"/>
      <c r="X567" s="216" t="s">
        <v>163</v>
      </c>
      <c r="Y567" s="207"/>
      <c r="Z567" s="207"/>
      <c r="AA567" s="207"/>
      <c r="AB567" s="207"/>
      <c r="AC567" s="207"/>
      <c r="AD567" s="207"/>
      <c r="AE567" s="207"/>
      <c r="AF567" s="207"/>
      <c r="AG567" s="207" t="s">
        <v>171</v>
      </c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  <c r="BH567" s="207"/>
    </row>
    <row r="568" spans="1:60" outlineLevel="1" x14ac:dyDescent="0.2">
      <c r="A568" s="214"/>
      <c r="B568" s="215"/>
      <c r="C568" s="252" t="s">
        <v>455</v>
      </c>
      <c r="D568" s="243"/>
      <c r="E568" s="243"/>
      <c r="F568" s="243"/>
      <c r="G568" s="243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07"/>
      <c r="Z568" s="207"/>
      <c r="AA568" s="207"/>
      <c r="AB568" s="207"/>
      <c r="AC568" s="207"/>
      <c r="AD568" s="207"/>
      <c r="AE568" s="207"/>
      <c r="AF568" s="207"/>
      <c r="AG568" s="207" t="s">
        <v>196</v>
      </c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  <c r="BH568" s="207"/>
    </row>
    <row r="569" spans="1:60" outlineLevel="1" x14ac:dyDescent="0.2">
      <c r="A569" s="214"/>
      <c r="B569" s="215"/>
      <c r="C569" s="250" t="s">
        <v>990</v>
      </c>
      <c r="D569" s="217"/>
      <c r="E569" s="218">
        <v>1489.67607</v>
      </c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07"/>
      <c r="Z569" s="207"/>
      <c r="AA569" s="207"/>
      <c r="AB569" s="207"/>
      <c r="AC569" s="207"/>
      <c r="AD569" s="207"/>
      <c r="AE569" s="207"/>
      <c r="AF569" s="207"/>
      <c r="AG569" s="207" t="s">
        <v>165</v>
      </c>
      <c r="AH569" s="207">
        <v>5</v>
      </c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  <c r="BH569" s="207"/>
    </row>
    <row r="570" spans="1:60" ht="22.5" outlineLevel="1" x14ac:dyDescent="0.2">
      <c r="A570" s="229">
        <v>148</v>
      </c>
      <c r="B570" s="230" t="s">
        <v>991</v>
      </c>
      <c r="C570" s="249" t="s">
        <v>992</v>
      </c>
      <c r="D570" s="231" t="s">
        <v>191</v>
      </c>
      <c r="E570" s="232">
        <v>24.191379999999999</v>
      </c>
      <c r="F570" s="233"/>
      <c r="G570" s="234">
        <f>ROUND(E570*F570,2)</f>
        <v>0</v>
      </c>
      <c r="H570" s="233"/>
      <c r="I570" s="234">
        <f>ROUND(E570*H570,2)</f>
        <v>0</v>
      </c>
      <c r="J570" s="233"/>
      <c r="K570" s="234">
        <f>ROUND(E570*J570,2)</f>
        <v>0</v>
      </c>
      <c r="L570" s="234">
        <v>21</v>
      </c>
      <c r="M570" s="234">
        <f>G570*(1+L570/100)</f>
        <v>0</v>
      </c>
      <c r="N570" s="234">
        <v>0</v>
      </c>
      <c r="O570" s="234">
        <f>ROUND(E570*N570,2)</f>
        <v>0</v>
      </c>
      <c r="P570" s="234">
        <v>0</v>
      </c>
      <c r="Q570" s="234">
        <f>ROUND(E570*P570,2)</f>
        <v>0</v>
      </c>
      <c r="R570" s="234" t="s">
        <v>450</v>
      </c>
      <c r="S570" s="234" t="s">
        <v>170</v>
      </c>
      <c r="T570" s="235" t="s">
        <v>170</v>
      </c>
      <c r="U570" s="216">
        <v>0</v>
      </c>
      <c r="V570" s="216">
        <f>ROUND(E570*U570,2)</f>
        <v>0</v>
      </c>
      <c r="W570" s="216"/>
      <c r="X570" s="216" t="s">
        <v>163</v>
      </c>
      <c r="Y570" s="207"/>
      <c r="Z570" s="207"/>
      <c r="AA570" s="207"/>
      <c r="AB570" s="207"/>
      <c r="AC570" s="207"/>
      <c r="AD570" s="207"/>
      <c r="AE570" s="207"/>
      <c r="AF570" s="207"/>
      <c r="AG570" s="207" t="s">
        <v>171</v>
      </c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  <c r="BH570" s="207"/>
    </row>
    <row r="571" spans="1:60" outlineLevel="1" x14ac:dyDescent="0.2">
      <c r="A571" s="214"/>
      <c r="B571" s="215"/>
      <c r="C571" s="250" t="s">
        <v>993</v>
      </c>
      <c r="D571" s="217"/>
      <c r="E571" s="218">
        <v>24.191379999999999</v>
      </c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07"/>
      <c r="Z571" s="207"/>
      <c r="AA571" s="207"/>
      <c r="AB571" s="207"/>
      <c r="AC571" s="207"/>
      <c r="AD571" s="207"/>
      <c r="AE571" s="207"/>
      <c r="AF571" s="207"/>
      <c r="AG571" s="207" t="s">
        <v>165</v>
      </c>
      <c r="AH571" s="207">
        <v>7</v>
      </c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  <c r="BB571" s="207"/>
      <c r="BC571" s="207"/>
      <c r="BD571" s="207"/>
      <c r="BE571" s="207"/>
      <c r="BF571" s="207"/>
      <c r="BG571" s="207"/>
      <c r="BH571" s="207"/>
    </row>
    <row r="572" spans="1:60" outlineLevel="1" x14ac:dyDescent="0.2">
      <c r="A572" s="229">
        <v>149</v>
      </c>
      <c r="B572" s="230" t="s">
        <v>994</v>
      </c>
      <c r="C572" s="249" t="s">
        <v>995</v>
      </c>
      <c r="D572" s="231" t="s">
        <v>191</v>
      </c>
      <c r="E572" s="232">
        <v>416.82380000000001</v>
      </c>
      <c r="F572" s="233"/>
      <c r="G572" s="234">
        <f>ROUND(E572*F572,2)</f>
        <v>0</v>
      </c>
      <c r="H572" s="233"/>
      <c r="I572" s="234">
        <f>ROUND(E572*H572,2)</f>
        <v>0</v>
      </c>
      <c r="J572" s="233"/>
      <c r="K572" s="234">
        <f>ROUND(E572*J572,2)</f>
        <v>0</v>
      </c>
      <c r="L572" s="234">
        <v>21</v>
      </c>
      <c r="M572" s="234">
        <f>G572*(1+L572/100)</f>
        <v>0</v>
      </c>
      <c r="N572" s="234">
        <v>0</v>
      </c>
      <c r="O572" s="234">
        <f>ROUND(E572*N572,2)</f>
        <v>0</v>
      </c>
      <c r="P572" s="234">
        <v>0</v>
      </c>
      <c r="Q572" s="234">
        <f>ROUND(E572*P572,2)</f>
        <v>0</v>
      </c>
      <c r="R572" s="234" t="s">
        <v>450</v>
      </c>
      <c r="S572" s="234" t="s">
        <v>170</v>
      </c>
      <c r="T572" s="235" t="s">
        <v>170</v>
      </c>
      <c r="U572" s="216">
        <v>0</v>
      </c>
      <c r="V572" s="216">
        <f>ROUND(E572*U572,2)</f>
        <v>0</v>
      </c>
      <c r="W572" s="216"/>
      <c r="X572" s="216" t="s">
        <v>163</v>
      </c>
      <c r="Y572" s="207"/>
      <c r="Z572" s="207"/>
      <c r="AA572" s="207"/>
      <c r="AB572" s="207"/>
      <c r="AC572" s="207"/>
      <c r="AD572" s="207"/>
      <c r="AE572" s="207"/>
      <c r="AF572" s="207"/>
      <c r="AG572" s="207" t="s">
        <v>171</v>
      </c>
      <c r="AH572" s="207"/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07"/>
      <c r="BE572" s="207"/>
      <c r="BF572" s="207"/>
      <c r="BG572" s="207"/>
      <c r="BH572" s="207"/>
    </row>
    <row r="573" spans="1:60" outlineLevel="1" x14ac:dyDescent="0.2">
      <c r="A573" s="214"/>
      <c r="B573" s="215"/>
      <c r="C573" s="250" t="s">
        <v>996</v>
      </c>
      <c r="D573" s="217"/>
      <c r="E573" s="218">
        <v>321.32841999999999</v>
      </c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07"/>
      <c r="Z573" s="207"/>
      <c r="AA573" s="207"/>
      <c r="AB573" s="207"/>
      <c r="AC573" s="207"/>
      <c r="AD573" s="207"/>
      <c r="AE573" s="207"/>
      <c r="AF573" s="207"/>
      <c r="AG573" s="207" t="s">
        <v>165</v>
      </c>
      <c r="AH573" s="207">
        <v>7</v>
      </c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07"/>
      <c r="BE573" s="207"/>
      <c r="BF573" s="207"/>
      <c r="BG573" s="207"/>
      <c r="BH573" s="207"/>
    </row>
    <row r="574" spans="1:60" outlineLevel="1" x14ac:dyDescent="0.2">
      <c r="A574" s="214"/>
      <c r="B574" s="215"/>
      <c r="C574" s="250" t="s">
        <v>940</v>
      </c>
      <c r="D574" s="217"/>
      <c r="E574" s="218">
        <v>0.62985999999999998</v>
      </c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07"/>
      <c r="Z574" s="207"/>
      <c r="AA574" s="207"/>
      <c r="AB574" s="207"/>
      <c r="AC574" s="207"/>
      <c r="AD574" s="207"/>
      <c r="AE574" s="207"/>
      <c r="AF574" s="207"/>
      <c r="AG574" s="207" t="s">
        <v>165</v>
      </c>
      <c r="AH574" s="207">
        <v>6</v>
      </c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07"/>
      <c r="BE574" s="207"/>
      <c r="BF574" s="207"/>
      <c r="BG574" s="207"/>
      <c r="BH574" s="207"/>
    </row>
    <row r="575" spans="1:60" outlineLevel="1" x14ac:dyDescent="0.2">
      <c r="A575" s="214"/>
      <c r="B575" s="215"/>
      <c r="C575" s="250" t="s">
        <v>939</v>
      </c>
      <c r="D575" s="217"/>
      <c r="E575" s="218">
        <v>0.38335999999999998</v>
      </c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07"/>
      <c r="Z575" s="207"/>
      <c r="AA575" s="207"/>
      <c r="AB575" s="207"/>
      <c r="AC575" s="207"/>
      <c r="AD575" s="207"/>
      <c r="AE575" s="207"/>
      <c r="AF575" s="207"/>
      <c r="AG575" s="207" t="s">
        <v>165</v>
      </c>
      <c r="AH575" s="207">
        <v>6</v>
      </c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207"/>
      <c r="BH575" s="207"/>
    </row>
    <row r="576" spans="1:60" outlineLevel="1" x14ac:dyDescent="0.2">
      <c r="A576" s="214"/>
      <c r="B576" s="215"/>
      <c r="C576" s="250" t="s">
        <v>934</v>
      </c>
      <c r="D576" s="217"/>
      <c r="E576" s="218">
        <v>0.32216</v>
      </c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07"/>
      <c r="Z576" s="207"/>
      <c r="AA576" s="207"/>
      <c r="AB576" s="207"/>
      <c r="AC576" s="207"/>
      <c r="AD576" s="207"/>
      <c r="AE576" s="207"/>
      <c r="AF576" s="207"/>
      <c r="AG576" s="207" t="s">
        <v>165</v>
      </c>
      <c r="AH576" s="207">
        <v>6</v>
      </c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  <c r="BH576" s="207"/>
    </row>
    <row r="577" spans="1:60" outlineLevel="1" x14ac:dyDescent="0.2">
      <c r="A577" s="214"/>
      <c r="B577" s="215"/>
      <c r="C577" s="250" t="s">
        <v>997</v>
      </c>
      <c r="D577" s="217"/>
      <c r="E577" s="218">
        <v>94.16</v>
      </c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07"/>
      <c r="Z577" s="207"/>
      <c r="AA577" s="207"/>
      <c r="AB577" s="207"/>
      <c r="AC577" s="207"/>
      <c r="AD577" s="207"/>
      <c r="AE577" s="207"/>
      <c r="AF577" s="207"/>
      <c r="AG577" s="207" t="s">
        <v>165</v>
      </c>
      <c r="AH577" s="207">
        <v>7</v>
      </c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  <c r="BB577" s="207"/>
      <c r="BC577" s="207"/>
      <c r="BD577" s="207"/>
      <c r="BE577" s="207"/>
      <c r="BF577" s="207"/>
      <c r="BG577" s="207"/>
      <c r="BH577" s="207"/>
    </row>
    <row r="578" spans="1:60" outlineLevel="1" x14ac:dyDescent="0.2">
      <c r="A578" s="229">
        <v>150</v>
      </c>
      <c r="B578" s="230" t="s">
        <v>998</v>
      </c>
      <c r="C578" s="249" t="s">
        <v>999</v>
      </c>
      <c r="D578" s="231" t="s">
        <v>191</v>
      </c>
      <c r="E578" s="232">
        <v>217.93754999999999</v>
      </c>
      <c r="F578" s="233"/>
      <c r="G578" s="234">
        <f>ROUND(E578*F578,2)</f>
        <v>0</v>
      </c>
      <c r="H578" s="233"/>
      <c r="I578" s="234">
        <f>ROUND(E578*H578,2)</f>
        <v>0</v>
      </c>
      <c r="J578" s="233"/>
      <c r="K578" s="234">
        <f>ROUND(E578*J578,2)</f>
        <v>0</v>
      </c>
      <c r="L578" s="234">
        <v>21</v>
      </c>
      <c r="M578" s="234">
        <f>G578*(1+L578/100)</f>
        <v>0</v>
      </c>
      <c r="N578" s="234">
        <v>0</v>
      </c>
      <c r="O578" s="234">
        <f>ROUND(E578*N578,2)</f>
        <v>0</v>
      </c>
      <c r="P578" s="234">
        <v>0</v>
      </c>
      <c r="Q578" s="234">
        <f>ROUND(E578*P578,2)</f>
        <v>0</v>
      </c>
      <c r="R578" s="234" t="s">
        <v>450</v>
      </c>
      <c r="S578" s="234" t="s">
        <v>170</v>
      </c>
      <c r="T578" s="235" t="s">
        <v>170</v>
      </c>
      <c r="U578" s="216">
        <v>0</v>
      </c>
      <c r="V578" s="216">
        <f>ROUND(E578*U578,2)</f>
        <v>0</v>
      </c>
      <c r="W578" s="216"/>
      <c r="X578" s="216" t="s">
        <v>163</v>
      </c>
      <c r="Y578" s="207"/>
      <c r="Z578" s="207"/>
      <c r="AA578" s="207"/>
      <c r="AB578" s="207"/>
      <c r="AC578" s="207"/>
      <c r="AD578" s="207"/>
      <c r="AE578" s="207"/>
      <c r="AF578" s="207"/>
      <c r="AG578" s="207" t="s">
        <v>171</v>
      </c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  <c r="BH578" s="207"/>
    </row>
    <row r="579" spans="1:60" outlineLevel="1" x14ac:dyDescent="0.2">
      <c r="A579" s="214"/>
      <c r="B579" s="215"/>
      <c r="C579" s="250" t="s">
        <v>931</v>
      </c>
      <c r="D579" s="217"/>
      <c r="E579" s="218">
        <v>44.064</v>
      </c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07"/>
      <c r="Z579" s="207"/>
      <c r="AA579" s="207"/>
      <c r="AB579" s="207"/>
      <c r="AC579" s="207"/>
      <c r="AD579" s="207"/>
      <c r="AE579" s="207"/>
      <c r="AF579" s="207"/>
      <c r="AG579" s="207" t="s">
        <v>165</v>
      </c>
      <c r="AH579" s="207">
        <v>7</v>
      </c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  <c r="BH579" s="207"/>
    </row>
    <row r="580" spans="1:60" outlineLevel="1" x14ac:dyDescent="0.2">
      <c r="A580" s="214"/>
      <c r="B580" s="215"/>
      <c r="C580" s="250" t="s">
        <v>1000</v>
      </c>
      <c r="D580" s="217"/>
      <c r="E580" s="218">
        <v>172.32</v>
      </c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07"/>
      <c r="Z580" s="207"/>
      <c r="AA580" s="207"/>
      <c r="AB580" s="207"/>
      <c r="AC580" s="207"/>
      <c r="AD580" s="207"/>
      <c r="AE580" s="207"/>
      <c r="AF580" s="207"/>
      <c r="AG580" s="207" t="s">
        <v>165</v>
      </c>
      <c r="AH580" s="207">
        <v>7</v>
      </c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</row>
    <row r="581" spans="1:60" outlineLevel="1" x14ac:dyDescent="0.2">
      <c r="A581" s="214"/>
      <c r="B581" s="215"/>
      <c r="C581" s="250" t="s">
        <v>1001</v>
      </c>
      <c r="D581" s="217"/>
      <c r="E581" s="218">
        <v>7.0699999999999999E-3</v>
      </c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07"/>
      <c r="Z581" s="207"/>
      <c r="AA581" s="207"/>
      <c r="AB581" s="207"/>
      <c r="AC581" s="207"/>
      <c r="AD581" s="207"/>
      <c r="AE581" s="207"/>
      <c r="AF581" s="207"/>
      <c r="AG581" s="207" t="s">
        <v>165</v>
      </c>
      <c r="AH581" s="207">
        <v>7</v>
      </c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</row>
    <row r="582" spans="1:60" outlineLevel="1" x14ac:dyDescent="0.2">
      <c r="A582" s="214"/>
      <c r="B582" s="215"/>
      <c r="C582" s="250" t="s">
        <v>1002</v>
      </c>
      <c r="D582" s="217"/>
      <c r="E582" s="218">
        <v>0.10048</v>
      </c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07"/>
      <c r="Z582" s="207"/>
      <c r="AA582" s="207"/>
      <c r="AB582" s="207"/>
      <c r="AC582" s="207"/>
      <c r="AD582" s="207"/>
      <c r="AE582" s="207"/>
      <c r="AF582" s="207"/>
      <c r="AG582" s="207" t="s">
        <v>165</v>
      </c>
      <c r="AH582" s="207">
        <v>7</v>
      </c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</row>
    <row r="583" spans="1:60" outlineLevel="1" x14ac:dyDescent="0.2">
      <c r="A583" s="214"/>
      <c r="B583" s="215"/>
      <c r="C583" s="250" t="s">
        <v>1003</v>
      </c>
      <c r="D583" s="217"/>
      <c r="E583" s="218">
        <v>1.446</v>
      </c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07"/>
      <c r="Z583" s="207"/>
      <c r="AA583" s="207"/>
      <c r="AB583" s="207"/>
      <c r="AC583" s="207"/>
      <c r="AD583" s="207"/>
      <c r="AE583" s="207"/>
      <c r="AF583" s="207"/>
      <c r="AG583" s="207" t="s">
        <v>165</v>
      </c>
      <c r="AH583" s="207">
        <v>7</v>
      </c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</row>
    <row r="584" spans="1:60" ht="22.5" outlineLevel="1" x14ac:dyDescent="0.2">
      <c r="A584" s="229">
        <v>151</v>
      </c>
      <c r="B584" s="230" t="s">
        <v>1004</v>
      </c>
      <c r="C584" s="249" t="s">
        <v>1005</v>
      </c>
      <c r="D584" s="231" t="s">
        <v>191</v>
      </c>
      <c r="E584" s="232">
        <v>64.548000000000002</v>
      </c>
      <c r="F584" s="233"/>
      <c r="G584" s="234">
        <f>ROUND(E584*F584,2)</f>
        <v>0</v>
      </c>
      <c r="H584" s="233"/>
      <c r="I584" s="234">
        <f>ROUND(E584*H584,2)</f>
        <v>0</v>
      </c>
      <c r="J584" s="233"/>
      <c r="K584" s="234">
        <f>ROUND(E584*J584,2)</f>
        <v>0</v>
      </c>
      <c r="L584" s="234">
        <v>21</v>
      </c>
      <c r="M584" s="234">
        <f>G584*(1+L584/100)</f>
        <v>0</v>
      </c>
      <c r="N584" s="234">
        <v>0</v>
      </c>
      <c r="O584" s="234">
        <f>ROUND(E584*N584,2)</f>
        <v>0</v>
      </c>
      <c r="P584" s="234">
        <v>0</v>
      </c>
      <c r="Q584" s="234">
        <f>ROUND(E584*P584,2)</f>
        <v>0</v>
      </c>
      <c r="R584" s="234" t="s">
        <v>450</v>
      </c>
      <c r="S584" s="234" t="s">
        <v>170</v>
      </c>
      <c r="T584" s="235" t="s">
        <v>170</v>
      </c>
      <c r="U584" s="216">
        <v>0</v>
      </c>
      <c r="V584" s="216">
        <f>ROUND(E584*U584,2)</f>
        <v>0</v>
      </c>
      <c r="W584" s="216"/>
      <c r="X584" s="216" t="s">
        <v>163</v>
      </c>
      <c r="Y584" s="207"/>
      <c r="Z584" s="207"/>
      <c r="AA584" s="207"/>
      <c r="AB584" s="207"/>
      <c r="AC584" s="207"/>
      <c r="AD584" s="207"/>
      <c r="AE584" s="207"/>
      <c r="AF584" s="207"/>
      <c r="AG584" s="207" t="s">
        <v>171</v>
      </c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</row>
    <row r="585" spans="1:60" outlineLevel="1" x14ac:dyDescent="0.2">
      <c r="A585" s="214"/>
      <c r="B585" s="215"/>
      <c r="C585" s="250" t="s">
        <v>1006</v>
      </c>
      <c r="D585" s="217"/>
      <c r="E585" s="218">
        <v>21.515999999999998</v>
      </c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07"/>
      <c r="Z585" s="207"/>
      <c r="AA585" s="207"/>
      <c r="AB585" s="207"/>
      <c r="AC585" s="207"/>
      <c r="AD585" s="207"/>
      <c r="AE585" s="207"/>
      <c r="AF585" s="207"/>
      <c r="AG585" s="207" t="s">
        <v>165</v>
      </c>
      <c r="AH585" s="207">
        <v>7</v>
      </c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  <c r="BH585" s="207"/>
    </row>
    <row r="586" spans="1:60" outlineLevel="1" x14ac:dyDescent="0.2">
      <c r="A586" s="214"/>
      <c r="B586" s="215"/>
      <c r="C586" s="250" t="s">
        <v>1007</v>
      </c>
      <c r="D586" s="217"/>
      <c r="E586" s="218">
        <v>43.031999999999996</v>
      </c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07"/>
      <c r="Z586" s="207"/>
      <c r="AA586" s="207"/>
      <c r="AB586" s="207"/>
      <c r="AC586" s="207"/>
      <c r="AD586" s="207"/>
      <c r="AE586" s="207"/>
      <c r="AF586" s="207"/>
      <c r="AG586" s="207" t="s">
        <v>165</v>
      </c>
      <c r="AH586" s="207">
        <v>7</v>
      </c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  <c r="BH586" s="207"/>
    </row>
    <row r="587" spans="1:60" outlineLevel="1" x14ac:dyDescent="0.2">
      <c r="A587" s="229">
        <v>152</v>
      </c>
      <c r="B587" s="230" t="s">
        <v>1008</v>
      </c>
      <c r="C587" s="249" t="s">
        <v>1009</v>
      </c>
      <c r="D587" s="231" t="s">
        <v>191</v>
      </c>
      <c r="E587" s="232">
        <v>4.3174799999999998</v>
      </c>
      <c r="F587" s="233"/>
      <c r="G587" s="234">
        <f>ROUND(E587*F587,2)</f>
        <v>0</v>
      </c>
      <c r="H587" s="233"/>
      <c r="I587" s="234">
        <f>ROUND(E587*H587,2)</f>
        <v>0</v>
      </c>
      <c r="J587" s="233"/>
      <c r="K587" s="234">
        <f>ROUND(E587*J587,2)</f>
        <v>0</v>
      </c>
      <c r="L587" s="234">
        <v>21</v>
      </c>
      <c r="M587" s="234">
        <f>G587*(1+L587/100)</f>
        <v>0</v>
      </c>
      <c r="N587" s="234">
        <v>0</v>
      </c>
      <c r="O587" s="234">
        <f>ROUND(E587*N587,2)</f>
        <v>0</v>
      </c>
      <c r="P587" s="234">
        <v>0</v>
      </c>
      <c r="Q587" s="234">
        <f>ROUND(E587*P587,2)</f>
        <v>0</v>
      </c>
      <c r="R587" s="234" t="s">
        <v>450</v>
      </c>
      <c r="S587" s="234" t="s">
        <v>170</v>
      </c>
      <c r="T587" s="235" t="s">
        <v>170</v>
      </c>
      <c r="U587" s="216">
        <v>0</v>
      </c>
      <c r="V587" s="216">
        <f>ROUND(E587*U587,2)</f>
        <v>0</v>
      </c>
      <c r="W587" s="216"/>
      <c r="X587" s="216" t="s">
        <v>163</v>
      </c>
      <c r="Y587" s="207"/>
      <c r="Z587" s="207"/>
      <c r="AA587" s="207"/>
      <c r="AB587" s="207"/>
      <c r="AC587" s="207"/>
      <c r="AD587" s="207"/>
      <c r="AE587" s="207"/>
      <c r="AF587" s="207"/>
      <c r="AG587" s="207" t="s">
        <v>171</v>
      </c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  <c r="BH587" s="207"/>
    </row>
    <row r="588" spans="1:60" outlineLevel="1" x14ac:dyDescent="0.2">
      <c r="A588" s="214"/>
      <c r="B588" s="215"/>
      <c r="C588" s="250" t="s">
        <v>1010</v>
      </c>
      <c r="D588" s="217"/>
      <c r="E588" s="218">
        <v>3.0790099999999998</v>
      </c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07"/>
      <c r="Z588" s="207"/>
      <c r="AA588" s="207"/>
      <c r="AB588" s="207"/>
      <c r="AC588" s="207"/>
      <c r="AD588" s="207"/>
      <c r="AE588" s="207"/>
      <c r="AF588" s="207"/>
      <c r="AG588" s="207" t="s">
        <v>165</v>
      </c>
      <c r="AH588" s="207">
        <v>7</v>
      </c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  <c r="BH588" s="207"/>
    </row>
    <row r="589" spans="1:60" outlineLevel="1" x14ac:dyDescent="0.2">
      <c r="A589" s="214"/>
      <c r="B589" s="215"/>
      <c r="C589" s="250" t="s">
        <v>1011</v>
      </c>
      <c r="D589" s="217"/>
      <c r="E589" s="218">
        <v>1.23847</v>
      </c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07"/>
      <c r="Z589" s="207"/>
      <c r="AA589" s="207"/>
      <c r="AB589" s="207"/>
      <c r="AC589" s="207"/>
      <c r="AD589" s="207"/>
      <c r="AE589" s="207"/>
      <c r="AF589" s="207"/>
      <c r="AG589" s="207" t="s">
        <v>165</v>
      </c>
      <c r="AH589" s="207">
        <v>7</v>
      </c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  <c r="BH589" s="207"/>
    </row>
    <row r="590" spans="1:60" ht="22.5" outlineLevel="1" x14ac:dyDescent="0.2">
      <c r="A590" s="229">
        <v>153</v>
      </c>
      <c r="B590" s="230" t="s">
        <v>1012</v>
      </c>
      <c r="C590" s="249" t="s">
        <v>1013</v>
      </c>
      <c r="D590" s="231" t="s">
        <v>191</v>
      </c>
      <c r="E590" s="232">
        <v>1.2</v>
      </c>
      <c r="F590" s="233"/>
      <c r="G590" s="234">
        <f>ROUND(E590*F590,2)</f>
        <v>0</v>
      </c>
      <c r="H590" s="233"/>
      <c r="I590" s="234">
        <f>ROUND(E590*H590,2)</f>
        <v>0</v>
      </c>
      <c r="J590" s="233"/>
      <c r="K590" s="234">
        <f>ROUND(E590*J590,2)</f>
        <v>0</v>
      </c>
      <c r="L590" s="234">
        <v>21</v>
      </c>
      <c r="M590" s="234">
        <f>G590*(1+L590/100)</f>
        <v>0</v>
      </c>
      <c r="N590" s="234">
        <v>0</v>
      </c>
      <c r="O590" s="234">
        <f>ROUND(E590*N590,2)</f>
        <v>0</v>
      </c>
      <c r="P590" s="234">
        <v>0</v>
      </c>
      <c r="Q590" s="234">
        <f>ROUND(E590*P590,2)</f>
        <v>0</v>
      </c>
      <c r="R590" s="234" t="s">
        <v>450</v>
      </c>
      <c r="S590" s="234" t="s">
        <v>1014</v>
      </c>
      <c r="T590" s="235" t="s">
        <v>1014</v>
      </c>
      <c r="U590" s="216">
        <v>0</v>
      </c>
      <c r="V590" s="216">
        <f>ROUND(E590*U590,2)</f>
        <v>0</v>
      </c>
      <c r="W590" s="216"/>
      <c r="X590" s="216" t="s">
        <v>163</v>
      </c>
      <c r="Y590" s="207"/>
      <c r="Z590" s="207"/>
      <c r="AA590" s="207"/>
      <c r="AB590" s="207"/>
      <c r="AC590" s="207"/>
      <c r="AD590" s="207"/>
      <c r="AE590" s="207"/>
      <c r="AF590" s="207"/>
      <c r="AG590" s="207" t="s">
        <v>171</v>
      </c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  <c r="BH590" s="207"/>
    </row>
    <row r="591" spans="1:60" outlineLevel="1" x14ac:dyDescent="0.2">
      <c r="A591" s="214"/>
      <c r="B591" s="215"/>
      <c r="C591" s="253" t="s">
        <v>1015</v>
      </c>
      <c r="D591" s="244"/>
      <c r="E591" s="244"/>
      <c r="F591" s="244"/>
      <c r="G591" s="244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07"/>
      <c r="Z591" s="207"/>
      <c r="AA591" s="207"/>
      <c r="AB591" s="207"/>
      <c r="AC591" s="207"/>
      <c r="AD591" s="207"/>
      <c r="AE591" s="207"/>
      <c r="AF591" s="207"/>
      <c r="AG591" s="207" t="s">
        <v>217</v>
      </c>
      <c r="AH591" s="207"/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07"/>
      <c r="BE591" s="207"/>
      <c r="BF591" s="207"/>
      <c r="BG591" s="207"/>
      <c r="BH591" s="207"/>
    </row>
    <row r="592" spans="1:60" outlineLevel="1" x14ac:dyDescent="0.2">
      <c r="A592" s="214"/>
      <c r="B592" s="215"/>
      <c r="C592" s="250" t="s">
        <v>1016</v>
      </c>
      <c r="D592" s="217"/>
      <c r="E592" s="218">
        <v>1.2</v>
      </c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07"/>
      <c r="Z592" s="207"/>
      <c r="AA592" s="207"/>
      <c r="AB592" s="207"/>
      <c r="AC592" s="207"/>
      <c r="AD592" s="207"/>
      <c r="AE592" s="207"/>
      <c r="AF592" s="207"/>
      <c r="AG592" s="207" t="s">
        <v>165</v>
      </c>
      <c r="AH592" s="207">
        <v>0</v>
      </c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207"/>
      <c r="BH592" s="207"/>
    </row>
    <row r="593" spans="1:60" outlineLevel="1" x14ac:dyDescent="0.2">
      <c r="A593" s="229">
        <v>154</v>
      </c>
      <c r="B593" s="230" t="s">
        <v>456</v>
      </c>
      <c r="C593" s="249" t="s">
        <v>457</v>
      </c>
      <c r="D593" s="231" t="s">
        <v>191</v>
      </c>
      <c r="E593" s="232">
        <v>358.65785</v>
      </c>
      <c r="F593" s="233"/>
      <c r="G593" s="234">
        <f>ROUND(E593*F593,2)</f>
        <v>0</v>
      </c>
      <c r="H593" s="233"/>
      <c r="I593" s="234">
        <f>ROUND(E593*H593,2)</f>
        <v>0</v>
      </c>
      <c r="J593" s="233"/>
      <c r="K593" s="234">
        <f>ROUND(E593*J593,2)</f>
        <v>0</v>
      </c>
      <c r="L593" s="234">
        <v>21</v>
      </c>
      <c r="M593" s="234">
        <f>G593*(1+L593/100)</f>
        <v>0</v>
      </c>
      <c r="N593" s="234">
        <v>0</v>
      </c>
      <c r="O593" s="234">
        <f>ROUND(E593*N593,2)</f>
        <v>0</v>
      </c>
      <c r="P593" s="234">
        <v>0</v>
      </c>
      <c r="Q593" s="234">
        <f>ROUND(E593*P593,2)</f>
        <v>0</v>
      </c>
      <c r="R593" s="234" t="s">
        <v>450</v>
      </c>
      <c r="S593" s="234" t="s">
        <v>170</v>
      </c>
      <c r="T593" s="235" t="s">
        <v>170</v>
      </c>
      <c r="U593" s="216">
        <v>0</v>
      </c>
      <c r="V593" s="216">
        <f>ROUND(E593*U593,2)</f>
        <v>0</v>
      </c>
      <c r="W593" s="216"/>
      <c r="X593" s="216" t="s">
        <v>163</v>
      </c>
      <c r="Y593" s="207"/>
      <c r="Z593" s="207"/>
      <c r="AA593" s="207"/>
      <c r="AB593" s="207"/>
      <c r="AC593" s="207"/>
      <c r="AD593" s="207"/>
      <c r="AE593" s="207"/>
      <c r="AF593" s="207"/>
      <c r="AG593" s="207" t="s">
        <v>171</v>
      </c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207"/>
      <c r="BH593" s="207"/>
    </row>
    <row r="594" spans="1:60" outlineLevel="1" x14ac:dyDescent="0.2">
      <c r="A594" s="214"/>
      <c r="B594" s="215"/>
      <c r="C594" s="250" t="s">
        <v>1017</v>
      </c>
      <c r="D594" s="217"/>
      <c r="E594" s="218">
        <v>132.95699999999999</v>
      </c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07"/>
      <c r="Z594" s="207"/>
      <c r="AA594" s="207"/>
      <c r="AB594" s="207"/>
      <c r="AC594" s="207"/>
      <c r="AD594" s="207"/>
      <c r="AE594" s="207"/>
      <c r="AF594" s="207"/>
      <c r="AG594" s="207" t="s">
        <v>165</v>
      </c>
      <c r="AH594" s="207">
        <v>7</v>
      </c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  <c r="BH594" s="207"/>
    </row>
    <row r="595" spans="1:60" outlineLevel="1" x14ac:dyDescent="0.2">
      <c r="A595" s="214"/>
      <c r="B595" s="215"/>
      <c r="C595" s="250" t="s">
        <v>1018</v>
      </c>
      <c r="D595" s="217"/>
      <c r="E595" s="218">
        <v>203.11500000000001</v>
      </c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07"/>
      <c r="Z595" s="207"/>
      <c r="AA595" s="207"/>
      <c r="AB595" s="207"/>
      <c r="AC595" s="207"/>
      <c r="AD595" s="207"/>
      <c r="AE595" s="207"/>
      <c r="AF595" s="207"/>
      <c r="AG595" s="207" t="s">
        <v>165</v>
      </c>
      <c r="AH595" s="207">
        <v>7</v>
      </c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  <c r="BH595" s="207"/>
    </row>
    <row r="596" spans="1:60" outlineLevel="1" x14ac:dyDescent="0.2">
      <c r="A596" s="214"/>
      <c r="B596" s="215"/>
      <c r="C596" s="250" t="s">
        <v>941</v>
      </c>
      <c r="D596" s="217"/>
      <c r="E596" s="218">
        <v>20.49</v>
      </c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07"/>
      <c r="Z596" s="207"/>
      <c r="AA596" s="207"/>
      <c r="AB596" s="207"/>
      <c r="AC596" s="207"/>
      <c r="AD596" s="207"/>
      <c r="AE596" s="207"/>
      <c r="AF596" s="207"/>
      <c r="AG596" s="207" t="s">
        <v>165</v>
      </c>
      <c r="AH596" s="207">
        <v>6</v>
      </c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207"/>
      <c r="BH596" s="207"/>
    </row>
    <row r="597" spans="1:60" outlineLevel="1" x14ac:dyDescent="0.2">
      <c r="A597" s="214"/>
      <c r="B597" s="215"/>
      <c r="C597" s="250" t="s">
        <v>937</v>
      </c>
      <c r="D597" s="217"/>
      <c r="E597" s="218">
        <v>0.72419999999999995</v>
      </c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07"/>
      <c r="Z597" s="207"/>
      <c r="AA597" s="207"/>
      <c r="AB597" s="207"/>
      <c r="AC597" s="207"/>
      <c r="AD597" s="207"/>
      <c r="AE597" s="207"/>
      <c r="AF597" s="207"/>
      <c r="AG597" s="207" t="s">
        <v>165</v>
      </c>
      <c r="AH597" s="207">
        <v>6</v>
      </c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  <c r="BH597" s="207"/>
    </row>
    <row r="598" spans="1:60" outlineLevel="1" x14ac:dyDescent="0.2">
      <c r="A598" s="214"/>
      <c r="B598" s="215"/>
      <c r="C598" s="250" t="s">
        <v>936</v>
      </c>
      <c r="D598" s="217"/>
      <c r="E598" s="218">
        <v>1.37165</v>
      </c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07"/>
      <c r="Z598" s="207"/>
      <c r="AA598" s="207"/>
      <c r="AB598" s="207"/>
      <c r="AC598" s="207"/>
      <c r="AD598" s="207"/>
      <c r="AE598" s="207"/>
      <c r="AF598" s="207"/>
      <c r="AG598" s="207" t="s">
        <v>165</v>
      </c>
      <c r="AH598" s="207">
        <v>6</v>
      </c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  <c r="BH598" s="207"/>
    </row>
    <row r="599" spans="1:60" x14ac:dyDescent="0.2">
      <c r="A599" s="3"/>
      <c r="B599" s="4"/>
      <c r="C599" s="255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AE599">
        <v>15</v>
      </c>
      <c r="AF599">
        <v>21</v>
      </c>
      <c r="AG599" t="s">
        <v>143</v>
      </c>
    </row>
    <row r="600" spans="1:60" x14ac:dyDescent="0.2">
      <c r="A600" s="210"/>
      <c r="B600" s="211" t="s">
        <v>29</v>
      </c>
      <c r="C600" s="256"/>
      <c r="D600" s="212"/>
      <c r="E600" s="213"/>
      <c r="F600" s="213"/>
      <c r="G600" s="247">
        <f>G8+G236+G331+G352+G403+G411+G417+G458+G463+G491+G497+G520+G537+G540+G547+G551</f>
        <v>0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AE600">
        <f>SUMIF(L7:L598,AE599,G7:G598)</f>
        <v>0</v>
      </c>
      <c r="AF600">
        <f>SUMIF(L7:L598,AF599,G7:G598)</f>
        <v>0</v>
      </c>
      <c r="AG600" t="s">
        <v>478</v>
      </c>
    </row>
    <row r="601" spans="1:60" x14ac:dyDescent="0.2">
      <c r="C601" s="257"/>
      <c r="D601" s="10"/>
      <c r="AG601" t="s">
        <v>479</v>
      </c>
    </row>
    <row r="602" spans="1:60" x14ac:dyDescent="0.2">
      <c r="D602" s="10"/>
    </row>
    <row r="603" spans="1:60" x14ac:dyDescent="0.2">
      <c r="D603" s="10"/>
    </row>
    <row r="604" spans="1:60" x14ac:dyDescent="0.2">
      <c r="D604" s="10"/>
    </row>
    <row r="605" spans="1:60" x14ac:dyDescent="0.2">
      <c r="D605" s="10"/>
    </row>
    <row r="606" spans="1:60" x14ac:dyDescent="0.2">
      <c r="D606" s="10"/>
    </row>
    <row r="607" spans="1:60" x14ac:dyDescent="0.2">
      <c r="D607" s="10"/>
    </row>
    <row r="608" spans="1:60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B0wFILLjQ7GgeVU5SrAWjrKXFuAesY47r00gmHpEH7qyPPnFS4XQdqyfI4ypNTELIXlIJl4YTSoexncZuMu1Q==" saltValue="S9DnrgADz8TiVXPuqgm7aQ==" spinCount="100000" sheet="1"/>
  <mergeCells count="202">
    <mergeCell ref="C553:G553"/>
    <mergeCell ref="C565:G565"/>
    <mergeCell ref="C568:G568"/>
    <mergeCell ref="C591:G591"/>
    <mergeCell ref="C522:G522"/>
    <mergeCell ref="C532:G532"/>
    <mergeCell ref="C535:G535"/>
    <mergeCell ref="C542:G542"/>
    <mergeCell ref="C545:G545"/>
    <mergeCell ref="C549:G549"/>
    <mergeCell ref="C481:G481"/>
    <mergeCell ref="C484:G484"/>
    <mergeCell ref="C489:G489"/>
    <mergeCell ref="C495:G495"/>
    <mergeCell ref="C499:G499"/>
    <mergeCell ref="C518:G518"/>
    <mergeCell ref="C453:G453"/>
    <mergeCell ref="C456:G456"/>
    <mergeCell ref="C460:G460"/>
    <mergeCell ref="C461:G461"/>
    <mergeCell ref="C473:G473"/>
    <mergeCell ref="C477:G477"/>
    <mergeCell ref="C439:G439"/>
    <mergeCell ref="C444:G444"/>
    <mergeCell ref="C445:G445"/>
    <mergeCell ref="C448:G448"/>
    <mergeCell ref="C449:G449"/>
    <mergeCell ref="C452:G452"/>
    <mergeCell ref="C427:G427"/>
    <mergeCell ref="C428:G428"/>
    <mergeCell ref="C431:G431"/>
    <mergeCell ref="C432:G432"/>
    <mergeCell ref="C435:G435"/>
    <mergeCell ref="C436:G436"/>
    <mergeCell ref="C414:G414"/>
    <mergeCell ref="C415:G415"/>
    <mergeCell ref="C419:G419"/>
    <mergeCell ref="C420:G420"/>
    <mergeCell ref="C423:G423"/>
    <mergeCell ref="C424:G424"/>
    <mergeCell ref="C392:G392"/>
    <mergeCell ref="C395:G395"/>
    <mergeCell ref="C398:G398"/>
    <mergeCell ref="C401:G401"/>
    <mergeCell ref="C405:G405"/>
    <mergeCell ref="C413:G413"/>
    <mergeCell ref="C380:G380"/>
    <mergeCell ref="C381:G381"/>
    <mergeCell ref="C384:G384"/>
    <mergeCell ref="C385:G385"/>
    <mergeCell ref="C388:G388"/>
    <mergeCell ref="C389:G389"/>
    <mergeCell ref="C365:G365"/>
    <mergeCell ref="C366:G366"/>
    <mergeCell ref="C369:G369"/>
    <mergeCell ref="C373:G373"/>
    <mergeCell ref="C374:G374"/>
    <mergeCell ref="C377:G377"/>
    <mergeCell ref="C348:G348"/>
    <mergeCell ref="C354:G354"/>
    <mergeCell ref="C357:G357"/>
    <mergeCell ref="C358:G358"/>
    <mergeCell ref="C361:G361"/>
    <mergeCell ref="C362:G362"/>
    <mergeCell ref="C334:G334"/>
    <mergeCell ref="C337:G337"/>
    <mergeCell ref="C338:G338"/>
    <mergeCell ref="C341:G341"/>
    <mergeCell ref="C342:G342"/>
    <mergeCell ref="C345:G345"/>
    <mergeCell ref="C317:G317"/>
    <mergeCell ref="C320:G320"/>
    <mergeCell ref="C323:G323"/>
    <mergeCell ref="C326:G326"/>
    <mergeCell ref="C329:G329"/>
    <mergeCell ref="C333:G333"/>
    <mergeCell ref="C299:G299"/>
    <mergeCell ref="C302:G302"/>
    <mergeCell ref="C305:G305"/>
    <mergeCell ref="C308:G308"/>
    <mergeCell ref="C311:G311"/>
    <mergeCell ref="C314:G314"/>
    <mergeCell ref="C285:G285"/>
    <mergeCell ref="C288:G288"/>
    <mergeCell ref="C289:G289"/>
    <mergeCell ref="C290:G290"/>
    <mergeCell ref="C293:G293"/>
    <mergeCell ref="C296:G296"/>
    <mergeCell ref="C267:G267"/>
    <mergeCell ref="C270:G270"/>
    <mergeCell ref="C273:G273"/>
    <mergeCell ref="C276:G276"/>
    <mergeCell ref="C279:G279"/>
    <mergeCell ref="C282:G282"/>
    <mergeCell ref="C251:G251"/>
    <mergeCell ref="C254:G254"/>
    <mergeCell ref="C257:G257"/>
    <mergeCell ref="C258:G258"/>
    <mergeCell ref="C261:G261"/>
    <mergeCell ref="C264:G264"/>
    <mergeCell ref="C229:G229"/>
    <mergeCell ref="C238:G238"/>
    <mergeCell ref="C241:G241"/>
    <mergeCell ref="C242:G242"/>
    <mergeCell ref="C245:G245"/>
    <mergeCell ref="C248:G248"/>
    <mergeCell ref="C204:G204"/>
    <mergeCell ref="C205:G205"/>
    <mergeCell ref="C206:G206"/>
    <mergeCell ref="C216:G216"/>
    <mergeCell ref="C220:G220"/>
    <mergeCell ref="C226:G226"/>
    <mergeCell ref="C190:G190"/>
    <mergeCell ref="C193:G193"/>
    <mergeCell ref="C196:G196"/>
    <mergeCell ref="C199:G199"/>
    <mergeCell ref="C200:G200"/>
    <mergeCell ref="C201:G201"/>
    <mergeCell ref="C178:G178"/>
    <mergeCell ref="C181:G181"/>
    <mergeCell ref="C182:G182"/>
    <mergeCell ref="C185:G185"/>
    <mergeCell ref="C186:G186"/>
    <mergeCell ref="C189:G189"/>
    <mergeCell ref="C165:G165"/>
    <mergeCell ref="C168:G168"/>
    <mergeCell ref="C169:G169"/>
    <mergeCell ref="C173:G173"/>
    <mergeCell ref="C174:G174"/>
    <mergeCell ref="C177:G177"/>
    <mergeCell ref="C157:G157"/>
    <mergeCell ref="C158:G158"/>
    <mergeCell ref="C159:G159"/>
    <mergeCell ref="C160:G160"/>
    <mergeCell ref="C161:G161"/>
    <mergeCell ref="C162:G162"/>
    <mergeCell ref="C149:G149"/>
    <mergeCell ref="C150:G150"/>
    <mergeCell ref="C151:G151"/>
    <mergeCell ref="C152:G152"/>
    <mergeCell ref="C153:G153"/>
    <mergeCell ref="C154:G154"/>
    <mergeCell ref="C137:G137"/>
    <mergeCell ref="C138:G138"/>
    <mergeCell ref="C139:G139"/>
    <mergeCell ref="C140:G140"/>
    <mergeCell ref="C141:G141"/>
    <mergeCell ref="C148:G148"/>
    <mergeCell ref="C125:G125"/>
    <mergeCell ref="C128:G128"/>
    <mergeCell ref="C131:G131"/>
    <mergeCell ref="C132:G132"/>
    <mergeCell ref="C135:G135"/>
    <mergeCell ref="C136:G136"/>
    <mergeCell ref="C109:G109"/>
    <mergeCell ref="C112:G112"/>
    <mergeCell ref="C113:G113"/>
    <mergeCell ref="C116:G116"/>
    <mergeCell ref="C119:G119"/>
    <mergeCell ref="C122:G122"/>
    <mergeCell ref="C97:G97"/>
    <mergeCell ref="C100:G100"/>
    <mergeCell ref="C101:G101"/>
    <mergeCell ref="C104:G104"/>
    <mergeCell ref="C105:G105"/>
    <mergeCell ref="C108:G108"/>
    <mergeCell ref="C83:G83"/>
    <mergeCell ref="C84:G84"/>
    <mergeCell ref="C85:G85"/>
    <mergeCell ref="C88:G88"/>
    <mergeCell ref="C91:G91"/>
    <mergeCell ref="C94:G94"/>
    <mergeCell ref="C64:G64"/>
    <mergeCell ref="C68:G68"/>
    <mergeCell ref="C69:G69"/>
    <mergeCell ref="C73:G73"/>
    <mergeCell ref="C74:G74"/>
    <mergeCell ref="C77:G77"/>
    <mergeCell ref="C48:G48"/>
    <mergeCell ref="C51:G51"/>
    <mergeCell ref="C52:G52"/>
    <mergeCell ref="C55:G55"/>
    <mergeCell ref="C58:G58"/>
    <mergeCell ref="C61:G61"/>
    <mergeCell ref="C26:G26"/>
    <mergeCell ref="C32:G32"/>
    <mergeCell ref="C38:G38"/>
    <mergeCell ref="C41:G41"/>
    <mergeCell ref="C44:G44"/>
    <mergeCell ref="C47:G47"/>
    <mergeCell ref="C14:G14"/>
    <mergeCell ref="C15:G15"/>
    <mergeCell ref="C18:G18"/>
    <mergeCell ref="C19:G19"/>
    <mergeCell ref="C22:G22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89F5-B6AD-4054-A836-D1A39FF871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130</v>
      </c>
      <c r="B1" s="192"/>
      <c r="C1" s="192"/>
      <c r="D1" s="192"/>
      <c r="E1" s="192"/>
      <c r="F1" s="192"/>
      <c r="G1" s="192"/>
      <c r="AG1" t="s">
        <v>131</v>
      </c>
    </row>
    <row r="2" spans="1:60" ht="24.95" customHeight="1" x14ac:dyDescent="0.2">
      <c r="A2" s="193" t="s">
        <v>7</v>
      </c>
      <c r="B2" s="49" t="s">
        <v>43</v>
      </c>
      <c r="C2" s="196" t="s">
        <v>44</v>
      </c>
      <c r="D2" s="194"/>
      <c r="E2" s="194"/>
      <c r="F2" s="194"/>
      <c r="G2" s="195"/>
      <c r="AG2" t="s">
        <v>132</v>
      </c>
    </row>
    <row r="3" spans="1:60" ht="24.95" customHeight="1" x14ac:dyDescent="0.2">
      <c r="A3" s="193" t="s">
        <v>8</v>
      </c>
      <c r="B3" s="49" t="s">
        <v>52</v>
      </c>
      <c r="C3" s="196" t="s">
        <v>53</v>
      </c>
      <c r="D3" s="194"/>
      <c r="E3" s="194"/>
      <c r="F3" s="194"/>
      <c r="G3" s="195"/>
      <c r="AC3" s="172" t="s">
        <v>480</v>
      </c>
      <c r="AG3" t="s">
        <v>133</v>
      </c>
    </row>
    <row r="4" spans="1:60" ht="24.95" customHeight="1" x14ac:dyDescent="0.2">
      <c r="A4" s="197" t="s">
        <v>9</v>
      </c>
      <c r="B4" s="198" t="s">
        <v>55</v>
      </c>
      <c r="C4" s="199" t="s">
        <v>50</v>
      </c>
      <c r="D4" s="200"/>
      <c r="E4" s="200"/>
      <c r="F4" s="200"/>
      <c r="G4" s="201"/>
      <c r="AG4" t="s">
        <v>134</v>
      </c>
    </row>
    <row r="5" spans="1:60" x14ac:dyDescent="0.2">
      <c r="D5" s="10"/>
    </row>
    <row r="6" spans="1:60" ht="38.25" x14ac:dyDescent="0.2">
      <c r="A6" s="203" t="s">
        <v>135</v>
      </c>
      <c r="B6" s="205" t="s">
        <v>136</v>
      </c>
      <c r="C6" s="205" t="s">
        <v>137</v>
      </c>
      <c r="D6" s="204" t="s">
        <v>138</v>
      </c>
      <c r="E6" s="203" t="s">
        <v>139</v>
      </c>
      <c r="F6" s="202" t="s">
        <v>140</v>
      </c>
      <c r="G6" s="203" t="s">
        <v>29</v>
      </c>
      <c r="H6" s="206" t="s">
        <v>30</v>
      </c>
      <c r="I6" s="206" t="s">
        <v>141</v>
      </c>
      <c r="J6" s="206" t="s">
        <v>31</v>
      </c>
      <c r="K6" s="206" t="s">
        <v>142</v>
      </c>
      <c r="L6" s="206" t="s">
        <v>143</v>
      </c>
      <c r="M6" s="206" t="s">
        <v>144</v>
      </c>
      <c r="N6" s="206" t="s">
        <v>145</v>
      </c>
      <c r="O6" s="206" t="s">
        <v>146</v>
      </c>
      <c r="P6" s="206" t="s">
        <v>147</v>
      </c>
      <c r="Q6" s="206" t="s">
        <v>148</v>
      </c>
      <c r="R6" s="206" t="s">
        <v>149</v>
      </c>
      <c r="S6" s="206" t="s">
        <v>150</v>
      </c>
      <c r="T6" s="206" t="s">
        <v>151</v>
      </c>
      <c r="U6" s="206" t="s">
        <v>152</v>
      </c>
      <c r="V6" s="206" t="s">
        <v>153</v>
      </c>
      <c r="W6" s="206" t="s">
        <v>154</v>
      </c>
      <c r="X6" s="206" t="s">
        <v>155</v>
      </c>
    </row>
    <row r="7" spans="1:60" hidden="1" x14ac:dyDescent="0.2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3" t="s">
        <v>156</v>
      </c>
      <c r="B8" s="224" t="s">
        <v>68</v>
      </c>
      <c r="C8" s="248" t="s">
        <v>69</v>
      </c>
      <c r="D8" s="225"/>
      <c r="E8" s="226"/>
      <c r="F8" s="227"/>
      <c r="G8" s="227">
        <f>SUMIF(AG9:AG13,"&lt;&gt;NOR",G9:G13)</f>
        <v>0</v>
      </c>
      <c r="H8" s="227"/>
      <c r="I8" s="227">
        <f>SUM(I9:I13)</f>
        <v>0</v>
      </c>
      <c r="J8" s="227"/>
      <c r="K8" s="227">
        <f>SUM(K9:K13)</f>
        <v>0</v>
      </c>
      <c r="L8" s="227"/>
      <c r="M8" s="227">
        <f>SUM(M9:M13)</f>
        <v>0</v>
      </c>
      <c r="N8" s="227"/>
      <c r="O8" s="227">
        <f>SUM(O9:O13)</f>
        <v>0.1</v>
      </c>
      <c r="P8" s="227"/>
      <c r="Q8" s="227">
        <f>SUM(Q9:Q13)</f>
        <v>0</v>
      </c>
      <c r="R8" s="227"/>
      <c r="S8" s="227"/>
      <c r="T8" s="228"/>
      <c r="U8" s="222"/>
      <c r="V8" s="222">
        <f>SUM(V9:V13)</f>
        <v>29.98</v>
      </c>
      <c r="W8" s="222"/>
      <c r="X8" s="222"/>
      <c r="AG8" t="s">
        <v>157</v>
      </c>
    </row>
    <row r="9" spans="1:60" ht="22.5" outlineLevel="1" x14ac:dyDescent="0.2">
      <c r="A9" s="229">
        <v>1</v>
      </c>
      <c r="B9" s="230" t="s">
        <v>1020</v>
      </c>
      <c r="C9" s="249" t="s">
        <v>1021</v>
      </c>
      <c r="D9" s="231" t="s">
        <v>182</v>
      </c>
      <c r="E9" s="232">
        <v>309.10000000000002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3.3E-4</v>
      </c>
      <c r="O9" s="234">
        <f>ROUND(E9*N9,2)</f>
        <v>0.1</v>
      </c>
      <c r="P9" s="234">
        <v>0</v>
      </c>
      <c r="Q9" s="234">
        <f>ROUND(E9*P9,2)</f>
        <v>0</v>
      </c>
      <c r="R9" s="234" t="s">
        <v>1022</v>
      </c>
      <c r="S9" s="234" t="s">
        <v>170</v>
      </c>
      <c r="T9" s="235" t="s">
        <v>170</v>
      </c>
      <c r="U9" s="216">
        <v>9.7000000000000003E-2</v>
      </c>
      <c r="V9" s="216">
        <f>ROUND(E9*U9,2)</f>
        <v>29.98</v>
      </c>
      <c r="W9" s="216"/>
      <c r="X9" s="216" t="s">
        <v>163</v>
      </c>
      <c r="Y9" s="207"/>
      <c r="Z9" s="207"/>
      <c r="AA9" s="207"/>
      <c r="AB9" s="207"/>
      <c r="AC9" s="207"/>
      <c r="AD9" s="207"/>
      <c r="AE9" s="207"/>
      <c r="AF9" s="207"/>
      <c r="AG9" s="207" t="s">
        <v>171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53" t="s">
        <v>1023</v>
      </c>
      <c r="D10" s="244"/>
      <c r="E10" s="244"/>
      <c r="F10" s="244"/>
      <c r="G10" s="244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07"/>
      <c r="Z10" s="207"/>
      <c r="AA10" s="207"/>
      <c r="AB10" s="207"/>
      <c r="AC10" s="207"/>
      <c r="AD10" s="207"/>
      <c r="AE10" s="207"/>
      <c r="AF10" s="207"/>
      <c r="AG10" s="207" t="s">
        <v>217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54" t="s">
        <v>1024</v>
      </c>
      <c r="D11" s="245"/>
      <c r="E11" s="245"/>
      <c r="F11" s="245"/>
      <c r="G11" s="24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07"/>
      <c r="Z11" s="207"/>
      <c r="AA11" s="207"/>
      <c r="AB11" s="207"/>
      <c r="AC11" s="207"/>
      <c r="AD11" s="207"/>
      <c r="AE11" s="207"/>
      <c r="AF11" s="207"/>
      <c r="AG11" s="207" t="s">
        <v>217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50" t="s">
        <v>1025</v>
      </c>
      <c r="D12" s="217"/>
      <c r="E12" s="218">
        <v>94.6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07"/>
      <c r="Z12" s="207"/>
      <c r="AA12" s="207"/>
      <c r="AB12" s="207"/>
      <c r="AC12" s="207"/>
      <c r="AD12" s="207"/>
      <c r="AE12" s="207"/>
      <c r="AF12" s="207"/>
      <c r="AG12" s="207" t="s">
        <v>165</v>
      </c>
      <c r="AH12" s="207">
        <v>5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50" t="s">
        <v>1026</v>
      </c>
      <c r="D13" s="217"/>
      <c r="E13" s="218">
        <v>214.5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07"/>
      <c r="Z13" s="207"/>
      <c r="AA13" s="207"/>
      <c r="AB13" s="207"/>
      <c r="AC13" s="207"/>
      <c r="AD13" s="207"/>
      <c r="AE13" s="207"/>
      <c r="AF13" s="207"/>
      <c r="AG13" s="207" t="s">
        <v>165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x14ac:dyDescent="0.2">
      <c r="A14" s="223" t="s">
        <v>156</v>
      </c>
      <c r="B14" s="224" t="s">
        <v>76</v>
      </c>
      <c r="C14" s="248" t="s">
        <v>77</v>
      </c>
      <c r="D14" s="225"/>
      <c r="E14" s="226"/>
      <c r="F14" s="227"/>
      <c r="G14" s="227">
        <f>SUMIF(AG15:AG17,"&lt;&gt;NOR",G15:G17)</f>
        <v>0</v>
      </c>
      <c r="H14" s="227"/>
      <c r="I14" s="227">
        <f>SUM(I15:I17)</f>
        <v>0</v>
      </c>
      <c r="J14" s="227"/>
      <c r="K14" s="227">
        <f>SUM(K15:K17)</f>
        <v>0</v>
      </c>
      <c r="L14" s="227"/>
      <c r="M14" s="227">
        <f>SUM(M15:M17)</f>
        <v>0</v>
      </c>
      <c r="N14" s="227"/>
      <c r="O14" s="227">
        <f>SUM(O15:O17)</f>
        <v>0</v>
      </c>
      <c r="P14" s="227"/>
      <c r="Q14" s="227">
        <f>SUM(Q15:Q17)</f>
        <v>0</v>
      </c>
      <c r="R14" s="227"/>
      <c r="S14" s="227"/>
      <c r="T14" s="228"/>
      <c r="U14" s="222"/>
      <c r="V14" s="222">
        <f>SUM(V15:V17)</f>
        <v>4.7</v>
      </c>
      <c r="W14" s="222"/>
      <c r="X14" s="222"/>
      <c r="AG14" t="s">
        <v>157</v>
      </c>
    </row>
    <row r="15" spans="1:60" outlineLevel="1" x14ac:dyDescent="0.2">
      <c r="A15" s="229">
        <v>2</v>
      </c>
      <c r="B15" s="230" t="s">
        <v>1027</v>
      </c>
      <c r="C15" s="249" t="s">
        <v>1028</v>
      </c>
      <c r="D15" s="231" t="s">
        <v>182</v>
      </c>
      <c r="E15" s="232">
        <v>492.7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4" t="s">
        <v>851</v>
      </c>
      <c r="S15" s="234" t="s">
        <v>170</v>
      </c>
      <c r="T15" s="235" t="s">
        <v>170</v>
      </c>
      <c r="U15" s="216">
        <v>9.5300000000000003E-3</v>
      </c>
      <c r="V15" s="216">
        <f>ROUND(E15*U15,2)</f>
        <v>4.7</v>
      </c>
      <c r="W15" s="216"/>
      <c r="X15" s="216" t="s">
        <v>163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171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50" t="s">
        <v>1029</v>
      </c>
      <c r="D16" s="217"/>
      <c r="E16" s="218">
        <v>135.30000000000001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07"/>
      <c r="Z16" s="207"/>
      <c r="AA16" s="207"/>
      <c r="AB16" s="207"/>
      <c r="AC16" s="207"/>
      <c r="AD16" s="207"/>
      <c r="AE16" s="207"/>
      <c r="AF16" s="207"/>
      <c r="AG16" s="207" t="s">
        <v>165</v>
      </c>
      <c r="AH16" s="207">
        <v>5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50" t="s">
        <v>1030</v>
      </c>
      <c r="D17" s="217"/>
      <c r="E17" s="218">
        <v>357.4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07"/>
      <c r="Z17" s="207"/>
      <c r="AA17" s="207"/>
      <c r="AB17" s="207"/>
      <c r="AC17" s="207"/>
      <c r="AD17" s="207"/>
      <c r="AE17" s="207"/>
      <c r="AF17" s="207"/>
      <c r="AG17" s="207" t="s">
        <v>165</v>
      </c>
      <c r="AH17" s="207">
        <v>5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x14ac:dyDescent="0.2">
      <c r="A18" s="223" t="s">
        <v>156</v>
      </c>
      <c r="B18" s="224" t="s">
        <v>78</v>
      </c>
      <c r="C18" s="248" t="s">
        <v>79</v>
      </c>
      <c r="D18" s="225"/>
      <c r="E18" s="226"/>
      <c r="F18" s="227"/>
      <c r="G18" s="227">
        <f>SUMIF(AG19:AG39,"&lt;&gt;NOR",G19:G39)</f>
        <v>0</v>
      </c>
      <c r="H18" s="227"/>
      <c r="I18" s="227">
        <f>SUM(I19:I39)</f>
        <v>0</v>
      </c>
      <c r="J18" s="227"/>
      <c r="K18" s="227">
        <f>SUM(K19:K39)</f>
        <v>0</v>
      </c>
      <c r="L18" s="227"/>
      <c r="M18" s="227">
        <f>SUM(M19:M39)</f>
        <v>0</v>
      </c>
      <c r="N18" s="227"/>
      <c r="O18" s="227">
        <f>SUM(O19:O39)</f>
        <v>82.4</v>
      </c>
      <c r="P18" s="227"/>
      <c r="Q18" s="227">
        <f>SUM(Q19:Q39)</f>
        <v>0</v>
      </c>
      <c r="R18" s="227"/>
      <c r="S18" s="227"/>
      <c r="T18" s="228"/>
      <c r="U18" s="222"/>
      <c r="V18" s="222">
        <f>SUM(V19:V39)</f>
        <v>0</v>
      </c>
      <c r="W18" s="222"/>
      <c r="X18" s="222"/>
      <c r="AG18" t="s">
        <v>157</v>
      </c>
    </row>
    <row r="19" spans="1:60" ht="22.5" outlineLevel="1" x14ac:dyDescent="0.2">
      <c r="A19" s="229">
        <v>3</v>
      </c>
      <c r="B19" s="230" t="s">
        <v>1031</v>
      </c>
      <c r="C19" s="249" t="s">
        <v>1032</v>
      </c>
      <c r="D19" s="231" t="s">
        <v>232</v>
      </c>
      <c r="E19" s="232">
        <v>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4">
        <v>82.4</v>
      </c>
      <c r="O19" s="234">
        <f>ROUND(E19*N19,2)</f>
        <v>82.4</v>
      </c>
      <c r="P19" s="234">
        <v>0</v>
      </c>
      <c r="Q19" s="234">
        <f>ROUND(E19*P19,2)</f>
        <v>0</v>
      </c>
      <c r="R19" s="234"/>
      <c r="S19" s="234" t="s">
        <v>161</v>
      </c>
      <c r="T19" s="235" t="s">
        <v>162</v>
      </c>
      <c r="U19" s="216">
        <v>0</v>
      </c>
      <c r="V19" s="216">
        <f>ROUND(E19*U19,2)</f>
        <v>0</v>
      </c>
      <c r="W19" s="216"/>
      <c r="X19" s="216" t="s">
        <v>163</v>
      </c>
      <c r="Y19" s="207"/>
      <c r="Z19" s="207"/>
      <c r="AA19" s="207"/>
      <c r="AB19" s="207"/>
      <c r="AC19" s="207"/>
      <c r="AD19" s="207"/>
      <c r="AE19" s="207"/>
      <c r="AF19" s="207"/>
      <c r="AG19" s="207" t="s">
        <v>171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14"/>
      <c r="B20" s="215"/>
      <c r="C20" s="253" t="s">
        <v>1033</v>
      </c>
      <c r="D20" s="244"/>
      <c r="E20" s="244"/>
      <c r="F20" s="244"/>
      <c r="G20" s="244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07"/>
      <c r="Z20" s="207"/>
      <c r="AA20" s="207"/>
      <c r="AB20" s="207"/>
      <c r="AC20" s="207"/>
      <c r="AD20" s="207"/>
      <c r="AE20" s="207"/>
      <c r="AF20" s="207"/>
      <c r="AG20" s="207" t="s">
        <v>217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54" t="s">
        <v>1034</v>
      </c>
      <c r="D21" s="245"/>
      <c r="E21" s="245"/>
      <c r="F21" s="245"/>
      <c r="G21" s="24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07"/>
      <c r="Z21" s="207"/>
      <c r="AA21" s="207"/>
      <c r="AB21" s="207"/>
      <c r="AC21" s="207"/>
      <c r="AD21" s="207"/>
      <c r="AE21" s="207"/>
      <c r="AF21" s="207"/>
      <c r="AG21" s="207" t="s">
        <v>217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46" t="str">
        <f>C21</f>
        <v>- Kompletní dodávka předizolovaného potrubí v rozsahu celé trasy. Viz výkres D.2-02_Montážní schéma, C.2_Koordinační situace</v>
      </c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50" t="s">
        <v>62</v>
      </c>
      <c r="D22" s="217"/>
      <c r="E22" s="218">
        <v>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07"/>
      <c r="Z22" s="207"/>
      <c r="AA22" s="207"/>
      <c r="AB22" s="207"/>
      <c r="AC22" s="207"/>
      <c r="AD22" s="207"/>
      <c r="AE22" s="207"/>
      <c r="AF22" s="207"/>
      <c r="AG22" s="207" t="s">
        <v>165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29">
        <v>4</v>
      </c>
      <c r="B23" s="230" t="s">
        <v>1035</v>
      </c>
      <c r="C23" s="249" t="s">
        <v>1036</v>
      </c>
      <c r="D23" s="231" t="s">
        <v>232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4"/>
      <c r="S23" s="234" t="s">
        <v>161</v>
      </c>
      <c r="T23" s="235" t="s">
        <v>162</v>
      </c>
      <c r="U23" s="216">
        <v>0</v>
      </c>
      <c r="V23" s="216">
        <f>ROUND(E23*U23,2)</f>
        <v>0</v>
      </c>
      <c r="W23" s="216"/>
      <c r="X23" s="216" t="s">
        <v>163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171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53" t="s">
        <v>385</v>
      </c>
      <c r="D24" s="244"/>
      <c r="E24" s="244"/>
      <c r="F24" s="244"/>
      <c r="G24" s="244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07"/>
      <c r="Z24" s="207"/>
      <c r="AA24" s="207"/>
      <c r="AB24" s="207"/>
      <c r="AC24" s="207"/>
      <c r="AD24" s="207"/>
      <c r="AE24" s="207"/>
      <c r="AF24" s="207"/>
      <c r="AG24" s="207" t="s">
        <v>217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50" t="s">
        <v>62</v>
      </c>
      <c r="D25" s="217"/>
      <c r="E25" s="218">
        <v>1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07"/>
      <c r="Z25" s="207"/>
      <c r="AA25" s="207"/>
      <c r="AB25" s="207"/>
      <c r="AC25" s="207"/>
      <c r="AD25" s="207"/>
      <c r="AE25" s="207"/>
      <c r="AF25" s="207"/>
      <c r="AG25" s="207" t="s">
        <v>165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9">
        <v>5</v>
      </c>
      <c r="B26" s="230" t="s">
        <v>1037</v>
      </c>
      <c r="C26" s="249" t="s">
        <v>1038</v>
      </c>
      <c r="D26" s="231" t="s">
        <v>232</v>
      </c>
      <c r="E26" s="232">
        <v>1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4"/>
      <c r="S26" s="234" t="s">
        <v>161</v>
      </c>
      <c r="T26" s="235" t="s">
        <v>162</v>
      </c>
      <c r="U26" s="216">
        <v>0</v>
      </c>
      <c r="V26" s="216">
        <f>ROUND(E26*U26,2)</f>
        <v>0</v>
      </c>
      <c r="W26" s="216"/>
      <c r="X26" s="216" t="s">
        <v>163</v>
      </c>
      <c r="Y26" s="207"/>
      <c r="Z26" s="207"/>
      <c r="AA26" s="207"/>
      <c r="AB26" s="207"/>
      <c r="AC26" s="207"/>
      <c r="AD26" s="207"/>
      <c r="AE26" s="207"/>
      <c r="AF26" s="207"/>
      <c r="AG26" s="207" t="s">
        <v>171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53" t="s">
        <v>385</v>
      </c>
      <c r="D27" s="244"/>
      <c r="E27" s="244"/>
      <c r="F27" s="244"/>
      <c r="G27" s="244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07"/>
      <c r="Z27" s="207"/>
      <c r="AA27" s="207"/>
      <c r="AB27" s="207"/>
      <c r="AC27" s="207"/>
      <c r="AD27" s="207"/>
      <c r="AE27" s="207"/>
      <c r="AF27" s="207"/>
      <c r="AG27" s="207" t="s">
        <v>217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50" t="s">
        <v>62</v>
      </c>
      <c r="D28" s="217"/>
      <c r="E28" s="218">
        <v>1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07"/>
      <c r="Z28" s="207"/>
      <c r="AA28" s="207"/>
      <c r="AB28" s="207"/>
      <c r="AC28" s="207"/>
      <c r="AD28" s="207"/>
      <c r="AE28" s="207"/>
      <c r="AF28" s="207"/>
      <c r="AG28" s="207" t="s">
        <v>165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29">
        <v>6</v>
      </c>
      <c r="B29" s="230" t="s">
        <v>1039</v>
      </c>
      <c r="C29" s="249" t="s">
        <v>1040</v>
      </c>
      <c r="D29" s="231" t="s">
        <v>232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4"/>
      <c r="S29" s="234" t="s">
        <v>161</v>
      </c>
      <c r="T29" s="235" t="s">
        <v>162</v>
      </c>
      <c r="U29" s="216">
        <v>0</v>
      </c>
      <c r="V29" s="216">
        <f>ROUND(E29*U29,2)</f>
        <v>0</v>
      </c>
      <c r="W29" s="216"/>
      <c r="X29" s="216" t="s">
        <v>163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171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53" t="s">
        <v>385</v>
      </c>
      <c r="D30" s="244"/>
      <c r="E30" s="244"/>
      <c r="F30" s="244"/>
      <c r="G30" s="244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07"/>
      <c r="Z30" s="207"/>
      <c r="AA30" s="207"/>
      <c r="AB30" s="207"/>
      <c r="AC30" s="207"/>
      <c r="AD30" s="207"/>
      <c r="AE30" s="207"/>
      <c r="AF30" s="207"/>
      <c r="AG30" s="207" t="s">
        <v>217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50" t="s">
        <v>62</v>
      </c>
      <c r="D31" s="217"/>
      <c r="E31" s="218">
        <v>1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07"/>
      <c r="Z31" s="207"/>
      <c r="AA31" s="207"/>
      <c r="AB31" s="207"/>
      <c r="AC31" s="207"/>
      <c r="AD31" s="207"/>
      <c r="AE31" s="207"/>
      <c r="AF31" s="207"/>
      <c r="AG31" s="207" t="s">
        <v>165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29">
        <v>7</v>
      </c>
      <c r="B32" s="230" t="s">
        <v>1041</v>
      </c>
      <c r="C32" s="249" t="s">
        <v>1042</v>
      </c>
      <c r="D32" s="231" t="s">
        <v>232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4"/>
      <c r="S32" s="234" t="s">
        <v>161</v>
      </c>
      <c r="T32" s="235" t="s">
        <v>162</v>
      </c>
      <c r="U32" s="216">
        <v>0</v>
      </c>
      <c r="V32" s="216">
        <f>ROUND(E32*U32,2)</f>
        <v>0</v>
      </c>
      <c r="W32" s="216"/>
      <c r="X32" s="216" t="s">
        <v>163</v>
      </c>
      <c r="Y32" s="207"/>
      <c r="Z32" s="207"/>
      <c r="AA32" s="207"/>
      <c r="AB32" s="207"/>
      <c r="AC32" s="207"/>
      <c r="AD32" s="207"/>
      <c r="AE32" s="207"/>
      <c r="AF32" s="207"/>
      <c r="AG32" s="207" t="s">
        <v>171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50" t="s">
        <v>62</v>
      </c>
      <c r="D33" s="217"/>
      <c r="E33" s="218">
        <v>1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07"/>
      <c r="Z33" s="207"/>
      <c r="AA33" s="207"/>
      <c r="AB33" s="207"/>
      <c r="AC33" s="207"/>
      <c r="AD33" s="207"/>
      <c r="AE33" s="207"/>
      <c r="AF33" s="207"/>
      <c r="AG33" s="207" t="s">
        <v>165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29">
        <v>8</v>
      </c>
      <c r="B34" s="230" t="s">
        <v>1043</v>
      </c>
      <c r="C34" s="249" t="s">
        <v>1044</v>
      </c>
      <c r="D34" s="231" t="s">
        <v>232</v>
      </c>
      <c r="E34" s="232">
        <v>2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4"/>
      <c r="S34" s="234" t="s">
        <v>161</v>
      </c>
      <c r="T34" s="235" t="s">
        <v>162</v>
      </c>
      <c r="U34" s="216">
        <v>0</v>
      </c>
      <c r="V34" s="216">
        <f>ROUND(E34*U34,2)</f>
        <v>0</v>
      </c>
      <c r="W34" s="216"/>
      <c r="X34" s="216" t="s">
        <v>163</v>
      </c>
      <c r="Y34" s="207"/>
      <c r="Z34" s="207"/>
      <c r="AA34" s="207"/>
      <c r="AB34" s="207"/>
      <c r="AC34" s="207"/>
      <c r="AD34" s="207"/>
      <c r="AE34" s="207"/>
      <c r="AF34" s="207"/>
      <c r="AG34" s="207" t="s">
        <v>171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53" t="s">
        <v>240</v>
      </c>
      <c r="D35" s="244"/>
      <c r="E35" s="244"/>
      <c r="F35" s="244"/>
      <c r="G35" s="244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07"/>
      <c r="Z35" s="207"/>
      <c r="AA35" s="207"/>
      <c r="AB35" s="207"/>
      <c r="AC35" s="207"/>
      <c r="AD35" s="207"/>
      <c r="AE35" s="207"/>
      <c r="AF35" s="207"/>
      <c r="AG35" s="207" t="s">
        <v>217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50" t="s">
        <v>66</v>
      </c>
      <c r="D36" s="217"/>
      <c r="E36" s="218">
        <v>2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07"/>
      <c r="Z36" s="207"/>
      <c r="AA36" s="207"/>
      <c r="AB36" s="207"/>
      <c r="AC36" s="207"/>
      <c r="AD36" s="207"/>
      <c r="AE36" s="207"/>
      <c r="AF36" s="207"/>
      <c r="AG36" s="207" t="s">
        <v>165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29">
        <v>9</v>
      </c>
      <c r="B37" s="230" t="s">
        <v>1045</v>
      </c>
      <c r="C37" s="249" t="s">
        <v>1046</v>
      </c>
      <c r="D37" s="231" t="s">
        <v>232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4" t="s">
        <v>967</v>
      </c>
      <c r="S37" s="234" t="s">
        <v>170</v>
      </c>
      <c r="T37" s="235" t="s">
        <v>170</v>
      </c>
      <c r="U37" s="216">
        <v>0</v>
      </c>
      <c r="V37" s="216">
        <f>ROUND(E37*U37,2)</f>
        <v>0</v>
      </c>
      <c r="W37" s="216"/>
      <c r="X37" s="216" t="s">
        <v>968</v>
      </c>
      <c r="Y37" s="207"/>
      <c r="Z37" s="207"/>
      <c r="AA37" s="207"/>
      <c r="AB37" s="207"/>
      <c r="AC37" s="207"/>
      <c r="AD37" s="207"/>
      <c r="AE37" s="207"/>
      <c r="AF37" s="207"/>
      <c r="AG37" s="207" t="s">
        <v>969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53" t="s">
        <v>385</v>
      </c>
      <c r="D38" s="244"/>
      <c r="E38" s="244"/>
      <c r="F38" s="244"/>
      <c r="G38" s="244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07"/>
      <c r="Z38" s="207"/>
      <c r="AA38" s="207"/>
      <c r="AB38" s="207"/>
      <c r="AC38" s="207"/>
      <c r="AD38" s="207"/>
      <c r="AE38" s="207"/>
      <c r="AF38" s="207"/>
      <c r="AG38" s="207" t="s">
        <v>217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50" t="s">
        <v>62</v>
      </c>
      <c r="D39" s="217"/>
      <c r="E39" s="218">
        <v>1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07"/>
      <c r="Z39" s="207"/>
      <c r="AA39" s="207"/>
      <c r="AB39" s="207"/>
      <c r="AC39" s="207"/>
      <c r="AD39" s="207"/>
      <c r="AE39" s="207"/>
      <c r="AF39" s="207"/>
      <c r="AG39" s="207" t="s">
        <v>165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">
      <c r="A40" s="223" t="s">
        <v>156</v>
      </c>
      <c r="B40" s="224" t="s">
        <v>80</v>
      </c>
      <c r="C40" s="248" t="s">
        <v>81</v>
      </c>
      <c r="D40" s="225"/>
      <c r="E40" s="226"/>
      <c r="F40" s="227"/>
      <c r="G40" s="227">
        <f>SUMIF(AG41:AG45,"&lt;&gt;NOR",G41:G45)</f>
        <v>0</v>
      </c>
      <c r="H40" s="227"/>
      <c r="I40" s="227">
        <f>SUM(I41:I45)</f>
        <v>0</v>
      </c>
      <c r="J40" s="227"/>
      <c r="K40" s="227">
        <f>SUM(K41:K45)</f>
        <v>0</v>
      </c>
      <c r="L40" s="227"/>
      <c r="M40" s="227">
        <f>SUM(M41:M45)</f>
        <v>0</v>
      </c>
      <c r="N40" s="227"/>
      <c r="O40" s="227">
        <f>SUM(O41:O45)</f>
        <v>0</v>
      </c>
      <c r="P40" s="227"/>
      <c r="Q40" s="227">
        <f>SUM(Q41:Q45)</f>
        <v>0</v>
      </c>
      <c r="R40" s="227"/>
      <c r="S40" s="227"/>
      <c r="T40" s="228"/>
      <c r="U40" s="222"/>
      <c r="V40" s="222">
        <f>SUM(V41:V45)</f>
        <v>16</v>
      </c>
      <c r="W40" s="222"/>
      <c r="X40" s="222"/>
      <c r="AG40" t="s">
        <v>157</v>
      </c>
    </row>
    <row r="41" spans="1:60" outlineLevel="1" x14ac:dyDescent="0.2">
      <c r="A41" s="229">
        <v>10</v>
      </c>
      <c r="B41" s="230" t="s">
        <v>1047</v>
      </c>
      <c r="C41" s="249" t="s">
        <v>1048</v>
      </c>
      <c r="D41" s="231" t="s">
        <v>423</v>
      </c>
      <c r="E41" s="232">
        <v>16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4"/>
      <c r="S41" s="234" t="s">
        <v>170</v>
      </c>
      <c r="T41" s="235" t="s">
        <v>170</v>
      </c>
      <c r="U41" s="216">
        <v>1</v>
      </c>
      <c r="V41" s="216">
        <f>ROUND(E41*U41,2)</f>
        <v>16</v>
      </c>
      <c r="W41" s="216"/>
      <c r="X41" s="216" t="s">
        <v>163</v>
      </c>
      <c r="Y41" s="207"/>
      <c r="Z41" s="207"/>
      <c r="AA41" s="207"/>
      <c r="AB41" s="207"/>
      <c r="AC41" s="207"/>
      <c r="AD41" s="207"/>
      <c r="AE41" s="207"/>
      <c r="AF41" s="207"/>
      <c r="AG41" s="207" t="s">
        <v>171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50" t="s">
        <v>1049</v>
      </c>
      <c r="D42" s="217"/>
      <c r="E42" s="218">
        <v>16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07"/>
      <c r="Z42" s="207"/>
      <c r="AA42" s="207"/>
      <c r="AB42" s="207"/>
      <c r="AC42" s="207"/>
      <c r="AD42" s="207"/>
      <c r="AE42" s="207"/>
      <c r="AF42" s="207"/>
      <c r="AG42" s="207" t="s">
        <v>165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29">
        <v>11</v>
      </c>
      <c r="B43" s="230" t="s">
        <v>1050</v>
      </c>
      <c r="C43" s="249" t="s">
        <v>1051</v>
      </c>
      <c r="D43" s="231" t="s">
        <v>1052</v>
      </c>
      <c r="E43" s="232">
        <v>9000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4" t="s">
        <v>251</v>
      </c>
      <c r="S43" s="234" t="s">
        <v>170</v>
      </c>
      <c r="T43" s="235" t="s">
        <v>170</v>
      </c>
      <c r="U43" s="216">
        <v>0</v>
      </c>
      <c r="V43" s="216">
        <f>ROUND(E43*U43,2)</f>
        <v>0</v>
      </c>
      <c r="W43" s="216"/>
      <c r="X43" s="216" t="s">
        <v>252</v>
      </c>
      <c r="Y43" s="207"/>
      <c r="Z43" s="207"/>
      <c r="AA43" s="207"/>
      <c r="AB43" s="207"/>
      <c r="AC43" s="207"/>
      <c r="AD43" s="207"/>
      <c r="AE43" s="207"/>
      <c r="AF43" s="207"/>
      <c r="AG43" s="207" t="s">
        <v>253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ht="22.5" outlineLevel="1" x14ac:dyDescent="0.2">
      <c r="A44" s="214"/>
      <c r="B44" s="215"/>
      <c r="C44" s="253" t="s">
        <v>1053</v>
      </c>
      <c r="D44" s="244"/>
      <c r="E44" s="244"/>
      <c r="F44" s="244"/>
      <c r="G44" s="244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07"/>
      <c r="Z44" s="207"/>
      <c r="AA44" s="207"/>
      <c r="AB44" s="207"/>
      <c r="AC44" s="207"/>
      <c r="AD44" s="207"/>
      <c r="AE44" s="207"/>
      <c r="AF44" s="207"/>
      <c r="AG44" s="207" t="s">
        <v>217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46" t="str">
        <f>C44</f>
        <v>Drobný instalační materiál, spojovací materiál, konektory, štítky, vývodky, kabelový managment, lišty, podložky, matice, šrouby, měděné dráty červené a modré barvy, atd.</v>
      </c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50" t="s">
        <v>1054</v>
      </c>
      <c r="D45" s="217"/>
      <c r="E45" s="218">
        <v>9000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07"/>
      <c r="Z45" s="207"/>
      <c r="AA45" s="207"/>
      <c r="AB45" s="207"/>
      <c r="AC45" s="207"/>
      <c r="AD45" s="207"/>
      <c r="AE45" s="207"/>
      <c r="AF45" s="207"/>
      <c r="AG45" s="207" t="s">
        <v>165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x14ac:dyDescent="0.2">
      <c r="A46" s="223" t="s">
        <v>156</v>
      </c>
      <c r="B46" s="224" t="s">
        <v>84</v>
      </c>
      <c r="C46" s="248" t="s">
        <v>85</v>
      </c>
      <c r="D46" s="225"/>
      <c r="E46" s="226"/>
      <c r="F46" s="227"/>
      <c r="G46" s="227">
        <f>SUMIF(AG47:AG49,"&lt;&gt;NOR",G47:G49)</f>
        <v>0</v>
      </c>
      <c r="H46" s="227"/>
      <c r="I46" s="227">
        <f>SUM(I47:I49)</f>
        <v>0</v>
      </c>
      <c r="J46" s="227"/>
      <c r="K46" s="227">
        <f>SUM(K47:K49)</f>
        <v>0</v>
      </c>
      <c r="L46" s="227"/>
      <c r="M46" s="227">
        <f>SUM(M47:M49)</f>
        <v>0</v>
      </c>
      <c r="N46" s="227"/>
      <c r="O46" s="227">
        <f>SUM(O47:O49)</f>
        <v>0.01</v>
      </c>
      <c r="P46" s="227"/>
      <c r="Q46" s="227">
        <f>SUM(Q47:Q49)</f>
        <v>0</v>
      </c>
      <c r="R46" s="227"/>
      <c r="S46" s="227"/>
      <c r="T46" s="228"/>
      <c r="U46" s="222"/>
      <c r="V46" s="222">
        <f>SUM(V47:V49)</f>
        <v>0.41</v>
      </c>
      <c r="W46" s="222"/>
      <c r="X46" s="222"/>
      <c r="AG46" t="s">
        <v>157</v>
      </c>
    </row>
    <row r="47" spans="1:60" ht="22.5" outlineLevel="1" x14ac:dyDescent="0.2">
      <c r="A47" s="229">
        <v>12</v>
      </c>
      <c r="B47" s="230" t="s">
        <v>1055</v>
      </c>
      <c r="C47" s="249" t="s">
        <v>1056</v>
      </c>
      <c r="D47" s="231" t="s">
        <v>168</v>
      </c>
      <c r="E47" s="232">
        <v>1.5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4">
        <v>5.8599999999999998E-3</v>
      </c>
      <c r="O47" s="234">
        <f>ROUND(E47*N47,2)</f>
        <v>0.01</v>
      </c>
      <c r="P47" s="234">
        <v>0</v>
      </c>
      <c r="Q47" s="234">
        <f>ROUND(E47*P47,2)</f>
        <v>0</v>
      </c>
      <c r="R47" s="234" t="s">
        <v>169</v>
      </c>
      <c r="S47" s="234" t="s">
        <v>170</v>
      </c>
      <c r="T47" s="235" t="s">
        <v>170</v>
      </c>
      <c r="U47" s="216">
        <v>0.27200000000000002</v>
      </c>
      <c r="V47" s="216">
        <f>ROUND(E47*U47,2)</f>
        <v>0.41</v>
      </c>
      <c r="W47" s="216"/>
      <c r="X47" s="216" t="s">
        <v>163</v>
      </c>
      <c r="Y47" s="207"/>
      <c r="Z47" s="207"/>
      <c r="AA47" s="207"/>
      <c r="AB47" s="207"/>
      <c r="AC47" s="207"/>
      <c r="AD47" s="207"/>
      <c r="AE47" s="207"/>
      <c r="AF47" s="207"/>
      <c r="AG47" s="207" t="s">
        <v>171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14"/>
      <c r="B48" s="215"/>
      <c r="C48" s="253" t="s">
        <v>1057</v>
      </c>
      <c r="D48" s="244"/>
      <c r="E48" s="244"/>
      <c r="F48" s="244"/>
      <c r="G48" s="244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07"/>
      <c r="Z48" s="207"/>
      <c r="AA48" s="207"/>
      <c r="AB48" s="207"/>
      <c r="AC48" s="207"/>
      <c r="AD48" s="207"/>
      <c r="AE48" s="207"/>
      <c r="AF48" s="207"/>
      <c r="AG48" s="207" t="s">
        <v>217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50" t="s">
        <v>842</v>
      </c>
      <c r="D49" s="217"/>
      <c r="E49" s="218">
        <v>1.5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07"/>
      <c r="Z49" s="207"/>
      <c r="AA49" s="207"/>
      <c r="AB49" s="207"/>
      <c r="AC49" s="207"/>
      <c r="AD49" s="207"/>
      <c r="AE49" s="207"/>
      <c r="AF49" s="207"/>
      <c r="AG49" s="207" t="s">
        <v>165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x14ac:dyDescent="0.2">
      <c r="A50" s="223" t="s">
        <v>156</v>
      </c>
      <c r="B50" s="224" t="s">
        <v>88</v>
      </c>
      <c r="C50" s="248" t="s">
        <v>89</v>
      </c>
      <c r="D50" s="225"/>
      <c r="E50" s="226"/>
      <c r="F50" s="227"/>
      <c r="G50" s="227">
        <f>SUMIF(AG51:AG62,"&lt;&gt;NOR",G51:G62)</f>
        <v>0</v>
      </c>
      <c r="H50" s="227"/>
      <c r="I50" s="227">
        <f>SUM(I51:I62)</f>
        <v>0</v>
      </c>
      <c r="J50" s="227"/>
      <c r="K50" s="227">
        <f>SUM(K51:K62)</f>
        <v>0</v>
      </c>
      <c r="L50" s="227"/>
      <c r="M50" s="227">
        <f>SUM(M51:M62)</f>
        <v>0</v>
      </c>
      <c r="N50" s="227"/>
      <c r="O50" s="227">
        <f>SUM(O51:O62)</f>
        <v>0</v>
      </c>
      <c r="P50" s="227"/>
      <c r="Q50" s="227">
        <f>SUM(Q51:Q62)</f>
        <v>0</v>
      </c>
      <c r="R50" s="227"/>
      <c r="S50" s="227"/>
      <c r="T50" s="228"/>
      <c r="U50" s="222"/>
      <c r="V50" s="222">
        <f>SUM(V51:V62)</f>
        <v>0</v>
      </c>
      <c r="W50" s="222"/>
      <c r="X50" s="222"/>
      <c r="AG50" t="s">
        <v>157</v>
      </c>
    </row>
    <row r="51" spans="1:60" outlineLevel="1" x14ac:dyDescent="0.2">
      <c r="A51" s="229">
        <v>13</v>
      </c>
      <c r="B51" s="230" t="s">
        <v>1058</v>
      </c>
      <c r="C51" s="249" t="s">
        <v>1059</v>
      </c>
      <c r="D51" s="231" t="s">
        <v>191</v>
      </c>
      <c r="E51" s="232">
        <v>4.4944800000000003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4" t="s">
        <v>450</v>
      </c>
      <c r="S51" s="234" t="s">
        <v>170</v>
      </c>
      <c r="T51" s="235" t="s">
        <v>170</v>
      </c>
      <c r="U51" s="216">
        <v>0</v>
      </c>
      <c r="V51" s="216">
        <f>ROUND(E51*U51,2)</f>
        <v>0</v>
      </c>
      <c r="W51" s="216"/>
      <c r="X51" s="216" t="s">
        <v>163</v>
      </c>
      <c r="Y51" s="207"/>
      <c r="Z51" s="207"/>
      <c r="AA51" s="207"/>
      <c r="AB51" s="207"/>
      <c r="AC51" s="207"/>
      <c r="AD51" s="207"/>
      <c r="AE51" s="207"/>
      <c r="AF51" s="207"/>
      <c r="AG51" s="207" t="s">
        <v>171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ht="22.5" outlineLevel="1" x14ac:dyDescent="0.2">
      <c r="A52" s="214"/>
      <c r="B52" s="215"/>
      <c r="C52" s="253" t="s">
        <v>1060</v>
      </c>
      <c r="D52" s="244"/>
      <c r="E52" s="244"/>
      <c r="F52" s="244"/>
      <c r="G52" s="244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07"/>
      <c r="Z52" s="207"/>
      <c r="AA52" s="207"/>
      <c r="AB52" s="207"/>
      <c r="AC52" s="207"/>
      <c r="AD52" s="207"/>
      <c r="AE52" s="207"/>
      <c r="AF52" s="207"/>
      <c r="AG52" s="207" t="s">
        <v>217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46" t="str">
        <f>C52</f>
        <v>Pro vyjádření výnosu ve prospěch zhotovitele je nutné jednotkovou cenu uvést se záporným znaménkem. (Získaná částka ponižuje náklad stavby.)</v>
      </c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14"/>
      <c r="B53" s="215"/>
      <c r="C53" s="250" t="s">
        <v>1061</v>
      </c>
      <c r="D53" s="217"/>
      <c r="E53" s="218">
        <v>3.5153799999999999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07"/>
      <c r="Z53" s="207"/>
      <c r="AA53" s="207"/>
      <c r="AB53" s="207"/>
      <c r="AC53" s="207"/>
      <c r="AD53" s="207"/>
      <c r="AE53" s="207"/>
      <c r="AF53" s="207"/>
      <c r="AG53" s="207" t="s">
        <v>165</v>
      </c>
      <c r="AH53" s="207">
        <v>7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50" t="s">
        <v>1062</v>
      </c>
      <c r="D54" s="217"/>
      <c r="E54" s="218">
        <v>0.73670000000000002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07"/>
      <c r="Z54" s="207"/>
      <c r="AA54" s="207"/>
      <c r="AB54" s="207"/>
      <c r="AC54" s="207"/>
      <c r="AD54" s="207"/>
      <c r="AE54" s="207"/>
      <c r="AF54" s="207"/>
      <c r="AG54" s="207" t="s">
        <v>165</v>
      </c>
      <c r="AH54" s="207">
        <v>7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14"/>
      <c r="B55" s="215"/>
      <c r="C55" s="250" t="s">
        <v>1063</v>
      </c>
      <c r="D55" s="217"/>
      <c r="E55" s="218">
        <v>4.7399999999999998E-2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07"/>
      <c r="Z55" s="207"/>
      <c r="AA55" s="207"/>
      <c r="AB55" s="207"/>
      <c r="AC55" s="207"/>
      <c r="AD55" s="207"/>
      <c r="AE55" s="207"/>
      <c r="AF55" s="207"/>
      <c r="AG55" s="207" t="s">
        <v>165</v>
      </c>
      <c r="AH55" s="207">
        <v>7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50" t="s">
        <v>1064</v>
      </c>
      <c r="D56" s="217"/>
      <c r="E56" s="218">
        <v>0.19500000000000001</v>
      </c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07"/>
      <c r="Z56" s="207"/>
      <c r="AA56" s="207"/>
      <c r="AB56" s="207"/>
      <c r="AC56" s="207"/>
      <c r="AD56" s="207"/>
      <c r="AE56" s="207"/>
      <c r="AF56" s="207"/>
      <c r="AG56" s="207" t="s">
        <v>165</v>
      </c>
      <c r="AH56" s="207">
        <v>7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29">
        <v>14</v>
      </c>
      <c r="B57" s="230" t="s">
        <v>1065</v>
      </c>
      <c r="C57" s="249" t="s">
        <v>1066</v>
      </c>
      <c r="D57" s="231" t="s">
        <v>191</v>
      </c>
      <c r="E57" s="232">
        <v>13.259219999999999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4">
        <v>0</v>
      </c>
      <c r="O57" s="234">
        <f>ROUND(E57*N57,2)</f>
        <v>0</v>
      </c>
      <c r="P57" s="234">
        <v>0</v>
      </c>
      <c r="Q57" s="234">
        <f>ROUND(E57*P57,2)</f>
        <v>0</v>
      </c>
      <c r="R57" s="234" t="s">
        <v>450</v>
      </c>
      <c r="S57" s="234" t="s">
        <v>170</v>
      </c>
      <c r="T57" s="235" t="s">
        <v>170</v>
      </c>
      <c r="U57" s="216">
        <v>0</v>
      </c>
      <c r="V57" s="216">
        <f>ROUND(E57*U57,2)</f>
        <v>0</v>
      </c>
      <c r="W57" s="216"/>
      <c r="X57" s="216" t="s">
        <v>163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171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ht="22.5" outlineLevel="1" x14ac:dyDescent="0.2">
      <c r="A58" s="214"/>
      <c r="B58" s="215"/>
      <c r="C58" s="253" t="s">
        <v>1060</v>
      </c>
      <c r="D58" s="244"/>
      <c r="E58" s="244"/>
      <c r="F58" s="244"/>
      <c r="G58" s="244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07"/>
      <c r="Z58" s="207"/>
      <c r="AA58" s="207"/>
      <c r="AB58" s="207"/>
      <c r="AC58" s="207"/>
      <c r="AD58" s="207"/>
      <c r="AE58" s="207"/>
      <c r="AF58" s="207"/>
      <c r="AG58" s="207" t="s">
        <v>217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46" t="str">
        <f>C58</f>
        <v>Pro vyjádření výnosu ve prospěch zhotovitele je nutné jednotkovou cenu uvést se záporným znaménkem. (Získaná částka ponižuje náklad stavby.)</v>
      </c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50" t="s">
        <v>1067</v>
      </c>
      <c r="D59" s="217"/>
      <c r="E59" s="218">
        <v>9.8606200000000008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07"/>
      <c r="Z59" s="207"/>
      <c r="AA59" s="207"/>
      <c r="AB59" s="207"/>
      <c r="AC59" s="207"/>
      <c r="AD59" s="207"/>
      <c r="AE59" s="207"/>
      <c r="AF59" s="207"/>
      <c r="AG59" s="207" t="s">
        <v>165</v>
      </c>
      <c r="AH59" s="207">
        <v>7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14"/>
      <c r="B60" s="215"/>
      <c r="C60" s="250" t="s">
        <v>1068</v>
      </c>
      <c r="D60" s="217"/>
      <c r="E60" s="218">
        <v>2.919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07"/>
      <c r="Z60" s="207"/>
      <c r="AA60" s="207"/>
      <c r="AB60" s="207"/>
      <c r="AC60" s="207"/>
      <c r="AD60" s="207"/>
      <c r="AE60" s="207"/>
      <c r="AF60" s="207"/>
      <c r="AG60" s="207" t="s">
        <v>165</v>
      </c>
      <c r="AH60" s="207">
        <v>7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50" t="s">
        <v>1069</v>
      </c>
      <c r="D61" s="217"/>
      <c r="E61" s="218">
        <v>0.14760000000000001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07"/>
      <c r="Z61" s="207"/>
      <c r="AA61" s="207"/>
      <c r="AB61" s="207"/>
      <c r="AC61" s="207"/>
      <c r="AD61" s="207"/>
      <c r="AE61" s="207"/>
      <c r="AF61" s="207"/>
      <c r="AG61" s="207" t="s">
        <v>165</v>
      </c>
      <c r="AH61" s="207">
        <v>7</v>
      </c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50" t="s">
        <v>1070</v>
      </c>
      <c r="D62" s="217"/>
      <c r="E62" s="218">
        <v>0.33200000000000002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07"/>
      <c r="Z62" s="207"/>
      <c r="AA62" s="207"/>
      <c r="AB62" s="207"/>
      <c r="AC62" s="207"/>
      <c r="AD62" s="207"/>
      <c r="AE62" s="207"/>
      <c r="AF62" s="207"/>
      <c r="AG62" s="207" t="s">
        <v>165</v>
      </c>
      <c r="AH62" s="207">
        <v>7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x14ac:dyDescent="0.2">
      <c r="A63" s="223" t="s">
        <v>156</v>
      </c>
      <c r="B63" s="224" t="s">
        <v>92</v>
      </c>
      <c r="C63" s="248" t="s">
        <v>93</v>
      </c>
      <c r="D63" s="225"/>
      <c r="E63" s="226"/>
      <c r="F63" s="227"/>
      <c r="G63" s="227">
        <f>SUMIF(AG64:AG68,"&lt;&gt;NOR",G64:G68)</f>
        <v>0</v>
      </c>
      <c r="H63" s="227"/>
      <c r="I63" s="227">
        <f>SUM(I64:I68)</f>
        <v>0</v>
      </c>
      <c r="J63" s="227"/>
      <c r="K63" s="227">
        <f>SUM(K64:K68)</f>
        <v>0</v>
      </c>
      <c r="L63" s="227"/>
      <c r="M63" s="227">
        <f>SUM(M64:M68)</f>
        <v>0</v>
      </c>
      <c r="N63" s="227"/>
      <c r="O63" s="227">
        <f>SUM(O64:O68)</f>
        <v>0</v>
      </c>
      <c r="P63" s="227"/>
      <c r="Q63" s="227">
        <f>SUM(Q64:Q68)</f>
        <v>0</v>
      </c>
      <c r="R63" s="227"/>
      <c r="S63" s="227"/>
      <c r="T63" s="228"/>
      <c r="U63" s="222"/>
      <c r="V63" s="222">
        <f>SUM(V64:V68)</f>
        <v>1.28</v>
      </c>
      <c r="W63" s="222"/>
      <c r="X63" s="222"/>
      <c r="AG63" t="s">
        <v>157</v>
      </c>
    </row>
    <row r="64" spans="1:60" outlineLevel="1" x14ac:dyDescent="0.2">
      <c r="A64" s="229">
        <v>15</v>
      </c>
      <c r="B64" s="230" t="s">
        <v>1071</v>
      </c>
      <c r="C64" s="249" t="s">
        <v>1072</v>
      </c>
      <c r="D64" s="231" t="s">
        <v>191</v>
      </c>
      <c r="E64" s="232">
        <v>3.43716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4" t="s">
        <v>851</v>
      </c>
      <c r="S64" s="234" t="s">
        <v>170</v>
      </c>
      <c r="T64" s="235" t="s">
        <v>170</v>
      </c>
      <c r="U64" s="216">
        <v>0.373</v>
      </c>
      <c r="V64" s="216">
        <f>ROUND(E64*U64,2)</f>
        <v>1.28</v>
      </c>
      <c r="W64" s="216"/>
      <c r="X64" s="216" t="s">
        <v>163</v>
      </c>
      <c r="Y64" s="207"/>
      <c r="Z64" s="207"/>
      <c r="AA64" s="207"/>
      <c r="AB64" s="207"/>
      <c r="AC64" s="207"/>
      <c r="AD64" s="207"/>
      <c r="AE64" s="207"/>
      <c r="AF64" s="207"/>
      <c r="AG64" s="207" t="s">
        <v>171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ht="22.5" outlineLevel="1" x14ac:dyDescent="0.2">
      <c r="A65" s="214"/>
      <c r="B65" s="215"/>
      <c r="C65" s="252" t="s">
        <v>1073</v>
      </c>
      <c r="D65" s="243"/>
      <c r="E65" s="243"/>
      <c r="F65" s="243"/>
      <c r="G65" s="243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07"/>
      <c r="Z65" s="207"/>
      <c r="AA65" s="207"/>
      <c r="AB65" s="207"/>
      <c r="AC65" s="207"/>
      <c r="AD65" s="207"/>
      <c r="AE65" s="207"/>
      <c r="AF65" s="207"/>
      <c r="AG65" s="207" t="s">
        <v>196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46" t="str">
        <f>C65</f>
        <v>svařovaných (vodovody, plynovody, teplovody, shybky, produktovody - 827 1.2, 827 2.2, 827 4.2, 827 5.2, 827 6.2) včetně drobných objektů,</v>
      </c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54" t="s">
        <v>1074</v>
      </c>
      <c r="D66" s="245"/>
      <c r="E66" s="245"/>
      <c r="F66" s="245"/>
      <c r="G66" s="245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07"/>
      <c r="Z66" s="207"/>
      <c r="AA66" s="207"/>
      <c r="AB66" s="207"/>
      <c r="AC66" s="207"/>
      <c r="AD66" s="207"/>
      <c r="AE66" s="207"/>
      <c r="AF66" s="207"/>
      <c r="AG66" s="207" t="s">
        <v>217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50" t="s">
        <v>1075</v>
      </c>
      <c r="D67" s="217"/>
      <c r="E67" s="218">
        <v>0.64944000000000002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07"/>
      <c r="Z67" s="207"/>
      <c r="AA67" s="207"/>
      <c r="AB67" s="207"/>
      <c r="AC67" s="207"/>
      <c r="AD67" s="207"/>
      <c r="AE67" s="207"/>
      <c r="AF67" s="207"/>
      <c r="AG67" s="207" t="s">
        <v>165</v>
      </c>
      <c r="AH67" s="207">
        <v>5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50" t="s">
        <v>1076</v>
      </c>
      <c r="D68" s="217"/>
      <c r="E68" s="218">
        <v>2.7877200000000002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07"/>
      <c r="Z68" s="207"/>
      <c r="AA68" s="207"/>
      <c r="AB68" s="207"/>
      <c r="AC68" s="207"/>
      <c r="AD68" s="207"/>
      <c r="AE68" s="207"/>
      <c r="AF68" s="207"/>
      <c r="AG68" s="207" t="s">
        <v>165</v>
      </c>
      <c r="AH68" s="207">
        <v>5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x14ac:dyDescent="0.2">
      <c r="A69" s="223" t="s">
        <v>156</v>
      </c>
      <c r="B69" s="224" t="s">
        <v>96</v>
      </c>
      <c r="C69" s="248" t="s">
        <v>97</v>
      </c>
      <c r="D69" s="225"/>
      <c r="E69" s="226"/>
      <c r="F69" s="227"/>
      <c r="G69" s="227">
        <f>SUMIF(AG70:AG82,"&lt;&gt;NOR",G70:G82)</f>
        <v>0</v>
      </c>
      <c r="H69" s="227"/>
      <c r="I69" s="227">
        <f>SUM(I70:I82)</f>
        <v>0</v>
      </c>
      <c r="J69" s="227"/>
      <c r="K69" s="227">
        <f>SUM(K70:K82)</f>
        <v>0</v>
      </c>
      <c r="L69" s="227"/>
      <c r="M69" s="227">
        <f>SUM(M70:M82)</f>
        <v>0</v>
      </c>
      <c r="N69" s="227"/>
      <c r="O69" s="227">
        <f>SUM(O70:O82)</f>
        <v>0</v>
      </c>
      <c r="P69" s="227"/>
      <c r="Q69" s="227">
        <f>SUM(Q70:Q82)</f>
        <v>32.07</v>
      </c>
      <c r="R69" s="227"/>
      <c r="S69" s="227"/>
      <c r="T69" s="228"/>
      <c r="U69" s="222"/>
      <c r="V69" s="222">
        <f>SUM(V70:V82)</f>
        <v>500.09</v>
      </c>
      <c r="W69" s="222"/>
      <c r="X69" s="222"/>
      <c r="AG69" t="s">
        <v>157</v>
      </c>
    </row>
    <row r="70" spans="1:60" ht="22.5" outlineLevel="1" x14ac:dyDescent="0.2">
      <c r="A70" s="229">
        <v>16</v>
      </c>
      <c r="B70" s="230" t="s">
        <v>1077</v>
      </c>
      <c r="C70" s="249" t="s">
        <v>1078</v>
      </c>
      <c r="D70" s="231" t="s">
        <v>168</v>
      </c>
      <c r="E70" s="232">
        <v>666.76016000000004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4">
        <v>0</v>
      </c>
      <c r="O70" s="234">
        <f>ROUND(E70*N70,2)</f>
        <v>0</v>
      </c>
      <c r="P70" s="234">
        <v>4.8099999999999997E-2</v>
      </c>
      <c r="Q70" s="234">
        <f>ROUND(E70*P70,2)</f>
        <v>32.07</v>
      </c>
      <c r="R70" s="234" t="s">
        <v>192</v>
      </c>
      <c r="S70" s="234" t="s">
        <v>170</v>
      </c>
      <c r="T70" s="235" t="s">
        <v>170</v>
      </c>
      <c r="U70" s="216">
        <v>0.75</v>
      </c>
      <c r="V70" s="216">
        <f>ROUND(E70*U70,2)</f>
        <v>500.07</v>
      </c>
      <c r="W70" s="216"/>
      <c r="X70" s="216" t="s">
        <v>163</v>
      </c>
      <c r="Y70" s="207"/>
      <c r="Z70" s="207"/>
      <c r="AA70" s="207"/>
      <c r="AB70" s="207"/>
      <c r="AC70" s="207"/>
      <c r="AD70" s="207"/>
      <c r="AE70" s="207"/>
      <c r="AF70" s="207"/>
      <c r="AG70" s="207" t="s">
        <v>171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50" t="s">
        <v>1079</v>
      </c>
      <c r="D71" s="217"/>
      <c r="E71" s="218">
        <v>248.06628000000001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07"/>
      <c r="Z71" s="207"/>
      <c r="AA71" s="207"/>
      <c r="AB71" s="207"/>
      <c r="AC71" s="207"/>
      <c r="AD71" s="207"/>
      <c r="AE71" s="207"/>
      <c r="AF71" s="207"/>
      <c r="AG71" s="207" t="s">
        <v>165</v>
      </c>
      <c r="AH71" s="207">
        <v>5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50" t="s">
        <v>1080</v>
      </c>
      <c r="D72" s="217"/>
      <c r="E72" s="218">
        <v>418.69387999999998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07"/>
      <c r="Z72" s="207"/>
      <c r="AA72" s="207"/>
      <c r="AB72" s="207"/>
      <c r="AC72" s="207"/>
      <c r="AD72" s="207"/>
      <c r="AE72" s="207"/>
      <c r="AF72" s="207"/>
      <c r="AG72" s="207" t="s">
        <v>165</v>
      </c>
      <c r="AH72" s="207">
        <v>5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29">
        <v>17</v>
      </c>
      <c r="B73" s="230" t="s">
        <v>1081</v>
      </c>
      <c r="C73" s="249" t="s">
        <v>1082</v>
      </c>
      <c r="D73" s="231" t="s">
        <v>182</v>
      </c>
      <c r="E73" s="232">
        <v>1.8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4">
        <v>1E-3</v>
      </c>
      <c r="O73" s="234">
        <f>ROUND(E73*N73,2)</f>
        <v>0</v>
      </c>
      <c r="P73" s="234">
        <v>0</v>
      </c>
      <c r="Q73" s="234">
        <f>ROUND(E73*P73,2)</f>
        <v>0</v>
      </c>
      <c r="R73" s="234"/>
      <c r="S73" s="234" t="s">
        <v>161</v>
      </c>
      <c r="T73" s="235" t="s">
        <v>162</v>
      </c>
      <c r="U73" s="216">
        <v>0</v>
      </c>
      <c r="V73" s="216">
        <f>ROUND(E73*U73,2)</f>
        <v>0</v>
      </c>
      <c r="W73" s="216"/>
      <c r="X73" s="216" t="s">
        <v>163</v>
      </c>
      <c r="Y73" s="207"/>
      <c r="Z73" s="207"/>
      <c r="AA73" s="207"/>
      <c r="AB73" s="207"/>
      <c r="AC73" s="207"/>
      <c r="AD73" s="207"/>
      <c r="AE73" s="207"/>
      <c r="AF73" s="207"/>
      <c r="AG73" s="207" t="s">
        <v>171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53" t="s">
        <v>1083</v>
      </c>
      <c r="D74" s="244"/>
      <c r="E74" s="244"/>
      <c r="F74" s="244"/>
      <c r="G74" s="244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07"/>
      <c r="Z74" s="207"/>
      <c r="AA74" s="207"/>
      <c r="AB74" s="207"/>
      <c r="AC74" s="207"/>
      <c r="AD74" s="207"/>
      <c r="AE74" s="207"/>
      <c r="AF74" s="207"/>
      <c r="AG74" s="207" t="s">
        <v>217</v>
      </c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50" t="s">
        <v>1084</v>
      </c>
      <c r="D75" s="217"/>
      <c r="E75" s="218">
        <v>1.8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07"/>
      <c r="Z75" s="207"/>
      <c r="AA75" s="207"/>
      <c r="AB75" s="207"/>
      <c r="AC75" s="207"/>
      <c r="AD75" s="207"/>
      <c r="AE75" s="207"/>
      <c r="AF75" s="207"/>
      <c r="AG75" s="207" t="s">
        <v>165</v>
      </c>
      <c r="AH75" s="207">
        <v>5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29">
        <v>18</v>
      </c>
      <c r="B76" s="230" t="s">
        <v>1085</v>
      </c>
      <c r="C76" s="249" t="s">
        <v>1086</v>
      </c>
      <c r="D76" s="231" t="s">
        <v>182</v>
      </c>
      <c r="E76" s="232">
        <v>2.4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4">
        <v>2E-3</v>
      </c>
      <c r="O76" s="234">
        <f>ROUND(E76*N76,2)</f>
        <v>0</v>
      </c>
      <c r="P76" s="234">
        <v>0</v>
      </c>
      <c r="Q76" s="234">
        <f>ROUND(E76*P76,2)</f>
        <v>0</v>
      </c>
      <c r="R76" s="234"/>
      <c r="S76" s="234" t="s">
        <v>161</v>
      </c>
      <c r="T76" s="235" t="s">
        <v>162</v>
      </c>
      <c r="U76" s="216">
        <v>0</v>
      </c>
      <c r="V76" s="216">
        <f>ROUND(E76*U76,2)</f>
        <v>0</v>
      </c>
      <c r="W76" s="216"/>
      <c r="X76" s="216" t="s">
        <v>163</v>
      </c>
      <c r="Y76" s="207"/>
      <c r="Z76" s="207"/>
      <c r="AA76" s="207"/>
      <c r="AB76" s="207"/>
      <c r="AC76" s="207"/>
      <c r="AD76" s="207"/>
      <c r="AE76" s="207"/>
      <c r="AF76" s="207"/>
      <c r="AG76" s="207" t="s">
        <v>171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53" t="s">
        <v>1083</v>
      </c>
      <c r="D77" s="244"/>
      <c r="E77" s="244"/>
      <c r="F77" s="244"/>
      <c r="G77" s="244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07"/>
      <c r="Z77" s="207"/>
      <c r="AA77" s="207"/>
      <c r="AB77" s="207"/>
      <c r="AC77" s="207"/>
      <c r="AD77" s="207"/>
      <c r="AE77" s="207"/>
      <c r="AF77" s="207"/>
      <c r="AG77" s="207" t="s">
        <v>217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50" t="s">
        <v>1087</v>
      </c>
      <c r="D78" s="217"/>
      <c r="E78" s="218">
        <v>2.4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07"/>
      <c r="Z78" s="207"/>
      <c r="AA78" s="207"/>
      <c r="AB78" s="207"/>
      <c r="AC78" s="207"/>
      <c r="AD78" s="207"/>
      <c r="AE78" s="207"/>
      <c r="AF78" s="207"/>
      <c r="AG78" s="207" t="s">
        <v>165</v>
      </c>
      <c r="AH78" s="207">
        <v>5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29">
        <v>19</v>
      </c>
      <c r="B79" s="230" t="s">
        <v>189</v>
      </c>
      <c r="C79" s="249" t="s">
        <v>190</v>
      </c>
      <c r="D79" s="231" t="s">
        <v>191</v>
      </c>
      <c r="E79" s="232">
        <v>6.6E-3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4" t="s">
        <v>192</v>
      </c>
      <c r="S79" s="234" t="s">
        <v>170</v>
      </c>
      <c r="T79" s="235" t="s">
        <v>170</v>
      </c>
      <c r="U79" s="216">
        <v>1.74</v>
      </c>
      <c r="V79" s="216">
        <f>ROUND(E79*U79,2)</f>
        <v>0.01</v>
      </c>
      <c r="W79" s="216"/>
      <c r="X79" s="216" t="s">
        <v>193</v>
      </c>
      <c r="Y79" s="207"/>
      <c r="Z79" s="207"/>
      <c r="AA79" s="207"/>
      <c r="AB79" s="207"/>
      <c r="AC79" s="207"/>
      <c r="AD79" s="207"/>
      <c r="AE79" s="207"/>
      <c r="AF79" s="207"/>
      <c r="AG79" s="207" t="s">
        <v>194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52" t="s">
        <v>195</v>
      </c>
      <c r="D80" s="243"/>
      <c r="E80" s="243"/>
      <c r="F80" s="243"/>
      <c r="G80" s="243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07"/>
      <c r="Z80" s="207"/>
      <c r="AA80" s="207"/>
      <c r="AB80" s="207"/>
      <c r="AC80" s="207"/>
      <c r="AD80" s="207"/>
      <c r="AE80" s="207"/>
      <c r="AF80" s="207"/>
      <c r="AG80" s="207" t="s">
        <v>196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ht="22.5" outlineLevel="1" x14ac:dyDescent="0.2">
      <c r="A81" s="229">
        <v>20</v>
      </c>
      <c r="B81" s="230" t="s">
        <v>197</v>
      </c>
      <c r="C81" s="249" t="s">
        <v>198</v>
      </c>
      <c r="D81" s="231" t="s">
        <v>191</v>
      </c>
      <c r="E81" s="232">
        <v>6.6E-3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4" t="s">
        <v>192</v>
      </c>
      <c r="S81" s="234" t="s">
        <v>170</v>
      </c>
      <c r="T81" s="235" t="s">
        <v>170</v>
      </c>
      <c r="U81" s="216">
        <v>1.282</v>
      </c>
      <c r="V81" s="216">
        <f>ROUND(E81*U81,2)</f>
        <v>0.01</v>
      </c>
      <c r="W81" s="216"/>
      <c r="X81" s="216" t="s">
        <v>193</v>
      </c>
      <c r="Y81" s="207"/>
      <c r="Z81" s="207"/>
      <c r="AA81" s="207"/>
      <c r="AB81" s="207"/>
      <c r="AC81" s="207"/>
      <c r="AD81" s="207"/>
      <c r="AE81" s="207"/>
      <c r="AF81" s="207"/>
      <c r="AG81" s="207" t="s">
        <v>194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14"/>
      <c r="B82" s="215"/>
      <c r="C82" s="252" t="s">
        <v>195</v>
      </c>
      <c r="D82" s="243"/>
      <c r="E82" s="243"/>
      <c r="F82" s="243"/>
      <c r="G82" s="243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07"/>
      <c r="Z82" s="207"/>
      <c r="AA82" s="207"/>
      <c r="AB82" s="207"/>
      <c r="AC82" s="207"/>
      <c r="AD82" s="207"/>
      <c r="AE82" s="207"/>
      <c r="AF82" s="207"/>
      <c r="AG82" s="207" t="s">
        <v>196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x14ac:dyDescent="0.2">
      <c r="A83" s="223" t="s">
        <v>156</v>
      </c>
      <c r="B83" s="224" t="s">
        <v>104</v>
      </c>
      <c r="C83" s="248" t="s">
        <v>105</v>
      </c>
      <c r="D83" s="225"/>
      <c r="E83" s="226"/>
      <c r="F83" s="227"/>
      <c r="G83" s="227">
        <f>SUMIF(AG84:AG87,"&lt;&gt;NOR",G84:G87)</f>
        <v>0</v>
      </c>
      <c r="H83" s="227"/>
      <c r="I83" s="227">
        <f>SUM(I84:I87)</f>
        <v>0</v>
      </c>
      <c r="J83" s="227"/>
      <c r="K83" s="227">
        <f>SUM(K84:K87)</f>
        <v>0</v>
      </c>
      <c r="L83" s="227"/>
      <c r="M83" s="227">
        <f>SUM(M84:M87)</f>
        <v>0</v>
      </c>
      <c r="N83" s="227"/>
      <c r="O83" s="227">
        <f>SUM(O84:O87)</f>
        <v>0</v>
      </c>
      <c r="P83" s="227"/>
      <c r="Q83" s="227">
        <f>SUM(Q84:Q87)</f>
        <v>0</v>
      </c>
      <c r="R83" s="227"/>
      <c r="S83" s="227"/>
      <c r="T83" s="228"/>
      <c r="U83" s="222"/>
      <c r="V83" s="222">
        <f>SUM(V84:V87)</f>
        <v>0.48000000000000004</v>
      </c>
      <c r="W83" s="222"/>
      <c r="X83" s="222"/>
      <c r="AG83" t="s">
        <v>157</v>
      </c>
    </row>
    <row r="84" spans="1:60" outlineLevel="1" x14ac:dyDescent="0.2">
      <c r="A84" s="229">
        <v>21</v>
      </c>
      <c r="B84" s="230" t="s">
        <v>270</v>
      </c>
      <c r="C84" s="249" t="s">
        <v>271</v>
      </c>
      <c r="D84" s="231" t="s">
        <v>232</v>
      </c>
      <c r="E84" s="232">
        <v>4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4">
        <v>1.1299999999999999E-3</v>
      </c>
      <c r="O84" s="234">
        <f>ROUND(E84*N84,2)</f>
        <v>0</v>
      </c>
      <c r="P84" s="234">
        <v>0</v>
      </c>
      <c r="Q84" s="234">
        <f>ROUND(E84*P84,2)</f>
        <v>0</v>
      </c>
      <c r="R84" s="234" t="s">
        <v>267</v>
      </c>
      <c r="S84" s="234" t="s">
        <v>170</v>
      </c>
      <c r="T84" s="235" t="s">
        <v>170</v>
      </c>
      <c r="U84" s="216">
        <v>0.114</v>
      </c>
      <c r="V84" s="216">
        <f>ROUND(E84*U84,2)</f>
        <v>0.46</v>
      </c>
      <c r="W84" s="216"/>
      <c r="X84" s="216" t="s">
        <v>163</v>
      </c>
      <c r="Y84" s="207"/>
      <c r="Z84" s="207"/>
      <c r="AA84" s="207"/>
      <c r="AB84" s="207"/>
      <c r="AC84" s="207"/>
      <c r="AD84" s="207"/>
      <c r="AE84" s="207"/>
      <c r="AF84" s="207"/>
      <c r="AG84" s="207" t="s">
        <v>171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14"/>
      <c r="B85" s="215"/>
      <c r="C85" s="250" t="s">
        <v>225</v>
      </c>
      <c r="D85" s="217"/>
      <c r="E85" s="218">
        <v>4</v>
      </c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07"/>
      <c r="Z85" s="207"/>
      <c r="AA85" s="207"/>
      <c r="AB85" s="207"/>
      <c r="AC85" s="207"/>
      <c r="AD85" s="207"/>
      <c r="AE85" s="207"/>
      <c r="AF85" s="207"/>
      <c r="AG85" s="207" t="s">
        <v>165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36">
        <v>22</v>
      </c>
      <c r="B86" s="237" t="s">
        <v>294</v>
      </c>
      <c r="C86" s="251" t="s">
        <v>295</v>
      </c>
      <c r="D86" s="238" t="s">
        <v>191</v>
      </c>
      <c r="E86" s="239">
        <v>4.5199999999999997E-3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1" t="s">
        <v>267</v>
      </c>
      <c r="S86" s="241" t="s">
        <v>170</v>
      </c>
      <c r="T86" s="242" t="s">
        <v>170</v>
      </c>
      <c r="U86" s="216">
        <v>4.0430000000000001</v>
      </c>
      <c r="V86" s="216">
        <f>ROUND(E86*U86,2)</f>
        <v>0.02</v>
      </c>
      <c r="W86" s="216"/>
      <c r="X86" s="216" t="s">
        <v>193</v>
      </c>
      <c r="Y86" s="207"/>
      <c r="Z86" s="207"/>
      <c r="AA86" s="207"/>
      <c r="AB86" s="207"/>
      <c r="AC86" s="207"/>
      <c r="AD86" s="207"/>
      <c r="AE86" s="207"/>
      <c r="AF86" s="207"/>
      <c r="AG86" s="207" t="s">
        <v>194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ht="33.75" outlineLevel="1" x14ac:dyDescent="0.2">
      <c r="A87" s="236">
        <v>23</v>
      </c>
      <c r="B87" s="237" t="s">
        <v>296</v>
      </c>
      <c r="C87" s="251" t="s">
        <v>297</v>
      </c>
      <c r="D87" s="238" t="s">
        <v>191</v>
      </c>
      <c r="E87" s="239">
        <v>4.5199999999999997E-3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1" t="s">
        <v>267</v>
      </c>
      <c r="S87" s="241" t="s">
        <v>170</v>
      </c>
      <c r="T87" s="242" t="s">
        <v>170</v>
      </c>
      <c r="U87" s="216">
        <v>0.48899999999999999</v>
      </c>
      <c r="V87" s="216">
        <f>ROUND(E87*U87,2)</f>
        <v>0</v>
      </c>
      <c r="W87" s="216"/>
      <c r="X87" s="216" t="s">
        <v>193</v>
      </c>
      <c r="Y87" s="207"/>
      <c r="Z87" s="207"/>
      <c r="AA87" s="207"/>
      <c r="AB87" s="207"/>
      <c r="AC87" s="207"/>
      <c r="AD87" s="207"/>
      <c r="AE87" s="207"/>
      <c r="AF87" s="207"/>
      <c r="AG87" s="207" t="s">
        <v>194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x14ac:dyDescent="0.2">
      <c r="A88" s="223" t="s">
        <v>156</v>
      </c>
      <c r="B88" s="224" t="s">
        <v>106</v>
      </c>
      <c r="C88" s="248" t="s">
        <v>107</v>
      </c>
      <c r="D88" s="225"/>
      <c r="E88" s="226"/>
      <c r="F88" s="227"/>
      <c r="G88" s="227">
        <f>SUMIF(AG89:AG129,"&lt;&gt;NOR",G89:G129)</f>
        <v>0</v>
      </c>
      <c r="H88" s="227"/>
      <c r="I88" s="227">
        <f>SUM(I89:I129)</f>
        <v>0</v>
      </c>
      <c r="J88" s="227"/>
      <c r="K88" s="227">
        <f>SUM(K89:K129)</f>
        <v>0</v>
      </c>
      <c r="L88" s="227"/>
      <c r="M88" s="227">
        <f>SUM(M89:M129)</f>
        <v>0</v>
      </c>
      <c r="N88" s="227"/>
      <c r="O88" s="227">
        <f>SUM(O89:O129)</f>
        <v>3.4999999999999991</v>
      </c>
      <c r="P88" s="227"/>
      <c r="Q88" s="227">
        <f>SUM(Q89:Q129)</f>
        <v>17.239999999999998</v>
      </c>
      <c r="R88" s="227"/>
      <c r="S88" s="227"/>
      <c r="T88" s="228"/>
      <c r="U88" s="222"/>
      <c r="V88" s="222">
        <f>SUM(V89:V129)</f>
        <v>199.92</v>
      </c>
      <c r="W88" s="222"/>
      <c r="X88" s="222"/>
      <c r="AG88" t="s">
        <v>157</v>
      </c>
    </row>
    <row r="89" spans="1:60" ht="22.5" outlineLevel="1" x14ac:dyDescent="0.2">
      <c r="A89" s="229">
        <v>24</v>
      </c>
      <c r="B89" s="230" t="s">
        <v>1088</v>
      </c>
      <c r="C89" s="249" t="s">
        <v>1089</v>
      </c>
      <c r="D89" s="231" t="s">
        <v>182</v>
      </c>
      <c r="E89" s="232">
        <v>1.8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4">
        <v>6.8999999999999999E-3</v>
      </c>
      <c r="O89" s="234">
        <f>ROUND(E89*N89,2)</f>
        <v>0.01</v>
      </c>
      <c r="P89" s="234">
        <v>0</v>
      </c>
      <c r="Q89" s="234">
        <f>ROUND(E89*P89,2)</f>
        <v>0</v>
      </c>
      <c r="R89" s="234" t="s">
        <v>267</v>
      </c>
      <c r="S89" s="234" t="s">
        <v>170</v>
      </c>
      <c r="T89" s="235" t="s">
        <v>1090</v>
      </c>
      <c r="U89" s="216">
        <v>0.40100000000000002</v>
      </c>
      <c r="V89" s="216">
        <f>ROUND(E89*U89,2)</f>
        <v>0.72</v>
      </c>
      <c r="W89" s="216"/>
      <c r="X89" s="216" t="s">
        <v>163</v>
      </c>
      <c r="Y89" s="207"/>
      <c r="Z89" s="207"/>
      <c r="AA89" s="207"/>
      <c r="AB89" s="207"/>
      <c r="AC89" s="207"/>
      <c r="AD89" s="207"/>
      <c r="AE89" s="207"/>
      <c r="AF89" s="207"/>
      <c r="AG89" s="207" t="s">
        <v>171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53" t="s">
        <v>238</v>
      </c>
      <c r="D90" s="244"/>
      <c r="E90" s="244"/>
      <c r="F90" s="244"/>
      <c r="G90" s="244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07"/>
      <c r="Z90" s="207"/>
      <c r="AA90" s="207"/>
      <c r="AB90" s="207"/>
      <c r="AC90" s="207"/>
      <c r="AD90" s="207"/>
      <c r="AE90" s="207"/>
      <c r="AF90" s="207"/>
      <c r="AG90" s="207" t="s">
        <v>217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14"/>
      <c r="B91" s="215"/>
      <c r="C91" s="250" t="s">
        <v>1091</v>
      </c>
      <c r="D91" s="217"/>
      <c r="E91" s="218">
        <v>1.8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07"/>
      <c r="Z91" s="207"/>
      <c r="AA91" s="207"/>
      <c r="AB91" s="207"/>
      <c r="AC91" s="207"/>
      <c r="AD91" s="207"/>
      <c r="AE91" s="207"/>
      <c r="AF91" s="207"/>
      <c r="AG91" s="207" t="s">
        <v>165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ht="22.5" outlineLevel="1" x14ac:dyDescent="0.2">
      <c r="A92" s="229">
        <v>25</v>
      </c>
      <c r="B92" s="230" t="s">
        <v>301</v>
      </c>
      <c r="C92" s="249" t="s">
        <v>302</v>
      </c>
      <c r="D92" s="231" t="s">
        <v>182</v>
      </c>
      <c r="E92" s="232">
        <v>2.4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4">
        <v>8.8800000000000007E-3</v>
      </c>
      <c r="O92" s="234">
        <f>ROUND(E92*N92,2)</f>
        <v>0.02</v>
      </c>
      <c r="P92" s="234">
        <v>0</v>
      </c>
      <c r="Q92" s="234">
        <f>ROUND(E92*P92,2)</f>
        <v>0</v>
      </c>
      <c r="R92" s="234" t="s">
        <v>267</v>
      </c>
      <c r="S92" s="234" t="s">
        <v>170</v>
      </c>
      <c r="T92" s="235" t="s">
        <v>1090</v>
      </c>
      <c r="U92" s="216">
        <v>0.49099999999999999</v>
      </c>
      <c r="V92" s="216">
        <f>ROUND(E92*U92,2)</f>
        <v>1.18</v>
      </c>
      <c r="W92" s="216"/>
      <c r="X92" s="216" t="s">
        <v>163</v>
      </c>
      <c r="Y92" s="207"/>
      <c r="Z92" s="207"/>
      <c r="AA92" s="207"/>
      <c r="AB92" s="207"/>
      <c r="AC92" s="207"/>
      <c r="AD92" s="207"/>
      <c r="AE92" s="207"/>
      <c r="AF92" s="207"/>
      <c r="AG92" s="207" t="s">
        <v>171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53" t="s">
        <v>238</v>
      </c>
      <c r="D93" s="244"/>
      <c r="E93" s="244"/>
      <c r="F93" s="244"/>
      <c r="G93" s="244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07"/>
      <c r="Z93" s="207"/>
      <c r="AA93" s="207"/>
      <c r="AB93" s="207"/>
      <c r="AC93" s="207"/>
      <c r="AD93" s="207"/>
      <c r="AE93" s="207"/>
      <c r="AF93" s="207"/>
      <c r="AG93" s="207" t="s">
        <v>217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50" t="s">
        <v>1092</v>
      </c>
      <c r="D94" s="217"/>
      <c r="E94" s="218">
        <v>2.4</v>
      </c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07"/>
      <c r="Z94" s="207"/>
      <c r="AA94" s="207"/>
      <c r="AB94" s="207"/>
      <c r="AC94" s="207"/>
      <c r="AD94" s="207"/>
      <c r="AE94" s="207"/>
      <c r="AF94" s="207"/>
      <c r="AG94" s="207" t="s">
        <v>165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29">
        <v>26</v>
      </c>
      <c r="B95" s="230" t="s">
        <v>1093</v>
      </c>
      <c r="C95" s="249" t="s">
        <v>1094</v>
      </c>
      <c r="D95" s="231" t="s">
        <v>182</v>
      </c>
      <c r="E95" s="232">
        <v>418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4">
        <v>6.0000000000000002E-5</v>
      </c>
      <c r="O95" s="234">
        <f>ROUND(E95*N95,2)</f>
        <v>0.03</v>
      </c>
      <c r="P95" s="234">
        <v>8.4100000000000008E-3</v>
      </c>
      <c r="Q95" s="234">
        <f>ROUND(E95*P95,2)</f>
        <v>3.52</v>
      </c>
      <c r="R95" s="234" t="s">
        <v>267</v>
      </c>
      <c r="S95" s="234" t="s">
        <v>170</v>
      </c>
      <c r="T95" s="235" t="s">
        <v>170</v>
      </c>
      <c r="U95" s="216">
        <v>0.187</v>
      </c>
      <c r="V95" s="216">
        <f>ROUND(E95*U95,2)</f>
        <v>78.17</v>
      </c>
      <c r="W95" s="216"/>
      <c r="X95" s="216" t="s">
        <v>163</v>
      </c>
      <c r="Y95" s="207"/>
      <c r="Z95" s="207"/>
      <c r="AA95" s="207"/>
      <c r="AB95" s="207"/>
      <c r="AC95" s="207"/>
      <c r="AD95" s="207"/>
      <c r="AE95" s="207"/>
      <c r="AF95" s="207"/>
      <c r="AG95" s="207" t="s">
        <v>171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50" t="s">
        <v>1095</v>
      </c>
      <c r="D96" s="217"/>
      <c r="E96" s="218">
        <v>418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07"/>
      <c r="Z96" s="207"/>
      <c r="AA96" s="207"/>
      <c r="AB96" s="207"/>
      <c r="AC96" s="207"/>
      <c r="AD96" s="207"/>
      <c r="AE96" s="207"/>
      <c r="AF96" s="207"/>
      <c r="AG96" s="207" t="s">
        <v>165</v>
      </c>
      <c r="AH96" s="207">
        <v>5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29">
        <v>27</v>
      </c>
      <c r="B97" s="230" t="s">
        <v>1096</v>
      </c>
      <c r="C97" s="249" t="s">
        <v>1097</v>
      </c>
      <c r="D97" s="231" t="s">
        <v>182</v>
      </c>
      <c r="E97" s="232">
        <v>418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4">
        <v>1.2999999999999999E-4</v>
      </c>
      <c r="O97" s="234">
        <f>ROUND(E97*N97,2)</f>
        <v>0.05</v>
      </c>
      <c r="P97" s="234">
        <v>2.359E-2</v>
      </c>
      <c r="Q97" s="234">
        <f>ROUND(E97*P97,2)</f>
        <v>9.86</v>
      </c>
      <c r="R97" s="234" t="s">
        <v>267</v>
      </c>
      <c r="S97" s="234" t="s">
        <v>170</v>
      </c>
      <c r="T97" s="235" t="s">
        <v>170</v>
      </c>
      <c r="U97" s="216">
        <v>0.20799999999999999</v>
      </c>
      <c r="V97" s="216">
        <f>ROUND(E97*U97,2)</f>
        <v>86.94</v>
      </c>
      <c r="W97" s="216"/>
      <c r="X97" s="216" t="s">
        <v>163</v>
      </c>
      <c r="Y97" s="207"/>
      <c r="Z97" s="207"/>
      <c r="AA97" s="207"/>
      <c r="AB97" s="207"/>
      <c r="AC97" s="207"/>
      <c r="AD97" s="207"/>
      <c r="AE97" s="207"/>
      <c r="AF97" s="207"/>
      <c r="AG97" s="207" t="s">
        <v>171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50" t="s">
        <v>1098</v>
      </c>
      <c r="D98" s="217"/>
      <c r="E98" s="218">
        <v>418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07"/>
      <c r="Z98" s="207"/>
      <c r="AA98" s="207"/>
      <c r="AB98" s="207"/>
      <c r="AC98" s="207"/>
      <c r="AD98" s="207"/>
      <c r="AE98" s="207"/>
      <c r="AF98" s="207"/>
      <c r="AG98" s="207" t="s">
        <v>165</v>
      </c>
      <c r="AH98" s="207">
        <v>0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29">
        <v>28</v>
      </c>
      <c r="B99" s="230" t="s">
        <v>309</v>
      </c>
      <c r="C99" s="249" t="s">
        <v>310</v>
      </c>
      <c r="D99" s="231" t="s">
        <v>182</v>
      </c>
      <c r="E99" s="232">
        <v>1.8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4" t="s">
        <v>267</v>
      </c>
      <c r="S99" s="234" t="s">
        <v>170</v>
      </c>
      <c r="T99" s="235" t="s">
        <v>170</v>
      </c>
      <c r="U99" s="216">
        <v>1.7999999999999999E-2</v>
      </c>
      <c r="V99" s="216">
        <f>ROUND(E99*U99,2)</f>
        <v>0.03</v>
      </c>
      <c r="W99" s="216"/>
      <c r="X99" s="216" t="s">
        <v>163</v>
      </c>
      <c r="Y99" s="207"/>
      <c r="Z99" s="207"/>
      <c r="AA99" s="207"/>
      <c r="AB99" s="207"/>
      <c r="AC99" s="207"/>
      <c r="AD99" s="207"/>
      <c r="AE99" s="207"/>
      <c r="AF99" s="207"/>
      <c r="AG99" s="207" t="s">
        <v>171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53" t="s">
        <v>311</v>
      </c>
      <c r="D100" s="244"/>
      <c r="E100" s="244"/>
      <c r="F100" s="244"/>
      <c r="G100" s="244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217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50" t="s">
        <v>1084</v>
      </c>
      <c r="D101" s="217"/>
      <c r="E101" s="218">
        <v>1.8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165</v>
      </c>
      <c r="AH101" s="207">
        <v>5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ht="22.5" outlineLevel="1" x14ac:dyDescent="0.2">
      <c r="A102" s="229">
        <v>29</v>
      </c>
      <c r="B102" s="230" t="s">
        <v>1099</v>
      </c>
      <c r="C102" s="249" t="s">
        <v>1100</v>
      </c>
      <c r="D102" s="231" t="s">
        <v>182</v>
      </c>
      <c r="E102" s="232">
        <v>137.69999999999999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4" t="s">
        <v>267</v>
      </c>
      <c r="S102" s="234" t="s">
        <v>170</v>
      </c>
      <c r="T102" s="235" t="s">
        <v>170</v>
      </c>
      <c r="U102" s="216">
        <v>2.1000000000000001E-2</v>
      </c>
      <c r="V102" s="216">
        <f>ROUND(E102*U102,2)</f>
        <v>2.89</v>
      </c>
      <c r="W102" s="216"/>
      <c r="X102" s="216" t="s">
        <v>163</v>
      </c>
      <c r="Y102" s="207"/>
      <c r="Z102" s="207"/>
      <c r="AA102" s="207"/>
      <c r="AB102" s="207"/>
      <c r="AC102" s="207"/>
      <c r="AD102" s="207"/>
      <c r="AE102" s="207"/>
      <c r="AF102" s="207"/>
      <c r="AG102" s="207" t="s">
        <v>171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14"/>
      <c r="B103" s="215"/>
      <c r="C103" s="253" t="s">
        <v>311</v>
      </c>
      <c r="D103" s="244"/>
      <c r="E103" s="244"/>
      <c r="F103" s="244"/>
      <c r="G103" s="244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07"/>
      <c r="Z103" s="207"/>
      <c r="AA103" s="207"/>
      <c r="AB103" s="207"/>
      <c r="AC103" s="207"/>
      <c r="AD103" s="207"/>
      <c r="AE103" s="207"/>
      <c r="AF103" s="207"/>
      <c r="AG103" s="207" t="s">
        <v>217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50" t="s">
        <v>1087</v>
      </c>
      <c r="D104" s="217"/>
      <c r="E104" s="218">
        <v>2.4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165</v>
      </c>
      <c r="AH104" s="207">
        <v>5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50" t="s">
        <v>1029</v>
      </c>
      <c r="D105" s="217"/>
      <c r="E105" s="218">
        <v>135.30000000000001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165</v>
      </c>
      <c r="AH105" s="207">
        <v>5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ht="22.5" outlineLevel="1" x14ac:dyDescent="0.2">
      <c r="A106" s="229">
        <v>30</v>
      </c>
      <c r="B106" s="230" t="s">
        <v>1101</v>
      </c>
      <c r="C106" s="249" t="s">
        <v>1102</v>
      </c>
      <c r="D106" s="231" t="s">
        <v>182</v>
      </c>
      <c r="E106" s="232">
        <v>357.4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4">
        <v>0</v>
      </c>
      <c r="O106" s="234">
        <f>ROUND(E106*N106,2)</f>
        <v>0</v>
      </c>
      <c r="P106" s="234">
        <v>0</v>
      </c>
      <c r="Q106" s="234">
        <f>ROUND(E106*P106,2)</f>
        <v>0</v>
      </c>
      <c r="R106" s="234" t="s">
        <v>267</v>
      </c>
      <c r="S106" s="234" t="s">
        <v>170</v>
      </c>
      <c r="T106" s="235" t="s">
        <v>170</v>
      </c>
      <c r="U106" s="216">
        <v>4.1000000000000002E-2</v>
      </c>
      <c r="V106" s="216">
        <f>ROUND(E106*U106,2)</f>
        <v>14.65</v>
      </c>
      <c r="W106" s="216"/>
      <c r="X106" s="216" t="s">
        <v>163</v>
      </c>
      <c r="Y106" s="207"/>
      <c r="Z106" s="207"/>
      <c r="AA106" s="207"/>
      <c r="AB106" s="207"/>
      <c r="AC106" s="207"/>
      <c r="AD106" s="207"/>
      <c r="AE106" s="207"/>
      <c r="AF106" s="207"/>
      <c r="AG106" s="207" t="s">
        <v>171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53" t="s">
        <v>311</v>
      </c>
      <c r="D107" s="244"/>
      <c r="E107" s="244"/>
      <c r="F107" s="244"/>
      <c r="G107" s="244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217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50" t="s">
        <v>1030</v>
      </c>
      <c r="D108" s="217"/>
      <c r="E108" s="218">
        <v>357.4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165</v>
      </c>
      <c r="AH108" s="207">
        <v>5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29">
        <v>31</v>
      </c>
      <c r="B109" s="230" t="s">
        <v>1103</v>
      </c>
      <c r="C109" s="249" t="s">
        <v>1104</v>
      </c>
      <c r="D109" s="231" t="s">
        <v>175</v>
      </c>
      <c r="E109" s="232">
        <v>139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4">
        <v>3.2000000000000002E-3</v>
      </c>
      <c r="O109" s="234">
        <f>ROUND(E109*N109,2)</f>
        <v>0.44</v>
      </c>
      <c r="P109" s="234">
        <v>5.3E-3</v>
      </c>
      <c r="Q109" s="234">
        <f>ROUND(E109*P109,2)</f>
        <v>0.74</v>
      </c>
      <c r="R109" s="234"/>
      <c r="S109" s="234" t="s">
        <v>161</v>
      </c>
      <c r="T109" s="235" t="s">
        <v>162</v>
      </c>
      <c r="U109" s="216">
        <v>0</v>
      </c>
      <c r="V109" s="216">
        <f>ROUND(E109*U109,2)</f>
        <v>0</v>
      </c>
      <c r="W109" s="216"/>
      <c r="X109" s="216" t="s">
        <v>163</v>
      </c>
      <c r="Y109" s="207"/>
      <c r="Z109" s="207"/>
      <c r="AA109" s="207"/>
      <c r="AB109" s="207"/>
      <c r="AC109" s="207"/>
      <c r="AD109" s="207"/>
      <c r="AE109" s="207"/>
      <c r="AF109" s="207"/>
      <c r="AG109" s="207" t="s">
        <v>171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50" t="s">
        <v>1105</v>
      </c>
      <c r="D110" s="217"/>
      <c r="E110" s="218">
        <v>139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165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29">
        <v>32</v>
      </c>
      <c r="B111" s="230" t="s">
        <v>317</v>
      </c>
      <c r="C111" s="249" t="s">
        <v>1106</v>
      </c>
      <c r="D111" s="231" t="s">
        <v>175</v>
      </c>
      <c r="E111" s="232">
        <v>139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4">
        <v>2.1000000000000001E-2</v>
      </c>
      <c r="O111" s="234">
        <f>ROUND(E111*N111,2)</f>
        <v>2.92</v>
      </c>
      <c r="P111" s="234">
        <v>2.1000000000000001E-2</v>
      </c>
      <c r="Q111" s="234">
        <f>ROUND(E111*P111,2)</f>
        <v>2.92</v>
      </c>
      <c r="R111" s="234"/>
      <c r="S111" s="234" t="s">
        <v>161</v>
      </c>
      <c r="T111" s="235" t="s">
        <v>162</v>
      </c>
      <c r="U111" s="216">
        <v>0</v>
      </c>
      <c r="V111" s="216">
        <f>ROUND(E111*U111,2)</f>
        <v>0</v>
      </c>
      <c r="W111" s="216"/>
      <c r="X111" s="216" t="s">
        <v>163</v>
      </c>
      <c r="Y111" s="207"/>
      <c r="Z111" s="207"/>
      <c r="AA111" s="207"/>
      <c r="AB111" s="207"/>
      <c r="AC111" s="207"/>
      <c r="AD111" s="207"/>
      <c r="AE111" s="207"/>
      <c r="AF111" s="207"/>
      <c r="AG111" s="207" t="s">
        <v>171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14"/>
      <c r="B112" s="215"/>
      <c r="C112" s="253" t="s">
        <v>1107</v>
      </c>
      <c r="D112" s="244"/>
      <c r="E112" s="244"/>
      <c r="F112" s="244"/>
      <c r="G112" s="244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07"/>
      <c r="Z112" s="207"/>
      <c r="AA112" s="207"/>
      <c r="AB112" s="207"/>
      <c r="AC112" s="207"/>
      <c r="AD112" s="207"/>
      <c r="AE112" s="207"/>
      <c r="AF112" s="207"/>
      <c r="AG112" s="207" t="s">
        <v>217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50" t="s">
        <v>1105</v>
      </c>
      <c r="D113" s="217"/>
      <c r="E113" s="218">
        <v>139</v>
      </c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165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29">
        <v>33</v>
      </c>
      <c r="B114" s="230" t="s">
        <v>319</v>
      </c>
      <c r="C114" s="249" t="s">
        <v>1108</v>
      </c>
      <c r="D114" s="231" t="s">
        <v>175</v>
      </c>
      <c r="E114" s="232">
        <v>6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4">
        <v>0</v>
      </c>
      <c r="O114" s="234">
        <f>ROUND(E114*N114,2)</f>
        <v>0</v>
      </c>
      <c r="P114" s="234">
        <v>7.9000000000000008E-3</v>
      </c>
      <c r="Q114" s="234">
        <f>ROUND(E114*P114,2)</f>
        <v>0.05</v>
      </c>
      <c r="R114" s="234"/>
      <c r="S114" s="234" t="s">
        <v>161</v>
      </c>
      <c r="T114" s="235" t="s">
        <v>162</v>
      </c>
      <c r="U114" s="216">
        <v>0</v>
      </c>
      <c r="V114" s="216">
        <f>ROUND(E114*U114,2)</f>
        <v>0</v>
      </c>
      <c r="W114" s="216"/>
      <c r="X114" s="216" t="s">
        <v>163</v>
      </c>
      <c r="Y114" s="207"/>
      <c r="Z114" s="207"/>
      <c r="AA114" s="207"/>
      <c r="AB114" s="207"/>
      <c r="AC114" s="207"/>
      <c r="AD114" s="207"/>
      <c r="AE114" s="207"/>
      <c r="AF114" s="207"/>
      <c r="AG114" s="207" t="s">
        <v>171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14"/>
      <c r="B115" s="215"/>
      <c r="C115" s="250" t="s">
        <v>398</v>
      </c>
      <c r="D115" s="217"/>
      <c r="E115" s="218">
        <v>6</v>
      </c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165</v>
      </c>
      <c r="AH115" s="207">
        <v>0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29">
        <v>34</v>
      </c>
      <c r="B116" s="230" t="s">
        <v>1109</v>
      </c>
      <c r="C116" s="249" t="s">
        <v>1110</v>
      </c>
      <c r="D116" s="231" t="s">
        <v>175</v>
      </c>
      <c r="E116" s="232">
        <v>6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4">
        <v>0</v>
      </c>
      <c r="O116" s="234">
        <f>ROUND(E116*N116,2)</f>
        <v>0</v>
      </c>
      <c r="P116" s="234">
        <v>2.46E-2</v>
      </c>
      <c r="Q116" s="234">
        <f>ROUND(E116*P116,2)</f>
        <v>0.15</v>
      </c>
      <c r="R116" s="234"/>
      <c r="S116" s="234" t="s">
        <v>161</v>
      </c>
      <c r="T116" s="235" t="s">
        <v>162</v>
      </c>
      <c r="U116" s="216">
        <v>0</v>
      </c>
      <c r="V116" s="216">
        <f>ROUND(E116*U116,2)</f>
        <v>0</v>
      </c>
      <c r="W116" s="216"/>
      <c r="X116" s="216" t="s">
        <v>163</v>
      </c>
      <c r="Y116" s="207"/>
      <c r="Z116" s="207"/>
      <c r="AA116" s="207"/>
      <c r="AB116" s="207"/>
      <c r="AC116" s="207"/>
      <c r="AD116" s="207"/>
      <c r="AE116" s="207"/>
      <c r="AF116" s="207"/>
      <c r="AG116" s="207" t="s">
        <v>171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50" t="s">
        <v>398</v>
      </c>
      <c r="D117" s="217"/>
      <c r="E117" s="218">
        <v>6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165</v>
      </c>
      <c r="AH117" s="207">
        <v>0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29">
        <v>35</v>
      </c>
      <c r="B118" s="230" t="s">
        <v>1103</v>
      </c>
      <c r="C118" s="249" t="s">
        <v>1111</v>
      </c>
      <c r="D118" s="231" t="s">
        <v>175</v>
      </c>
      <c r="E118" s="232">
        <v>4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4">
        <v>3.0000000000000001E-3</v>
      </c>
      <c r="O118" s="234">
        <f>ROUND(E118*N118,2)</f>
        <v>0.01</v>
      </c>
      <c r="P118" s="234">
        <v>0</v>
      </c>
      <c r="Q118" s="234">
        <f>ROUND(E118*P118,2)</f>
        <v>0</v>
      </c>
      <c r="R118" s="234"/>
      <c r="S118" s="234" t="s">
        <v>161</v>
      </c>
      <c r="T118" s="235" t="s">
        <v>162</v>
      </c>
      <c r="U118" s="216">
        <v>0</v>
      </c>
      <c r="V118" s="216">
        <f>ROUND(E118*U118,2)</f>
        <v>0</v>
      </c>
      <c r="W118" s="216"/>
      <c r="X118" s="216" t="s">
        <v>252</v>
      </c>
      <c r="Y118" s="207"/>
      <c r="Z118" s="207"/>
      <c r="AA118" s="207"/>
      <c r="AB118" s="207"/>
      <c r="AC118" s="207"/>
      <c r="AD118" s="207"/>
      <c r="AE118" s="207"/>
      <c r="AF118" s="207"/>
      <c r="AG118" s="207" t="s">
        <v>253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50" t="s">
        <v>225</v>
      </c>
      <c r="D119" s="217"/>
      <c r="E119" s="218">
        <v>4</v>
      </c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165</v>
      </c>
      <c r="AH119" s="207">
        <v>0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29">
        <v>36</v>
      </c>
      <c r="B120" s="230" t="s">
        <v>1109</v>
      </c>
      <c r="C120" s="249" t="s">
        <v>1112</v>
      </c>
      <c r="D120" s="231" t="s">
        <v>175</v>
      </c>
      <c r="E120" s="232">
        <v>2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4">
        <v>4.0000000000000001E-3</v>
      </c>
      <c r="O120" s="234">
        <f>ROUND(E120*N120,2)</f>
        <v>0.01</v>
      </c>
      <c r="P120" s="234">
        <v>0</v>
      </c>
      <c r="Q120" s="234">
        <f>ROUND(E120*P120,2)</f>
        <v>0</v>
      </c>
      <c r="R120" s="234"/>
      <c r="S120" s="234" t="s">
        <v>161</v>
      </c>
      <c r="T120" s="235" t="s">
        <v>162</v>
      </c>
      <c r="U120" s="216">
        <v>0</v>
      </c>
      <c r="V120" s="216">
        <f>ROUND(E120*U120,2)</f>
        <v>0</v>
      </c>
      <c r="W120" s="216"/>
      <c r="X120" s="216" t="s">
        <v>252</v>
      </c>
      <c r="Y120" s="207"/>
      <c r="Z120" s="207"/>
      <c r="AA120" s="207"/>
      <c r="AB120" s="207"/>
      <c r="AC120" s="207"/>
      <c r="AD120" s="207"/>
      <c r="AE120" s="207"/>
      <c r="AF120" s="207"/>
      <c r="AG120" s="207" t="s">
        <v>253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14"/>
      <c r="B121" s="215"/>
      <c r="C121" s="250" t="s">
        <v>66</v>
      </c>
      <c r="D121" s="217"/>
      <c r="E121" s="218">
        <v>2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165</v>
      </c>
      <c r="AH121" s="207">
        <v>0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29">
        <v>37</v>
      </c>
      <c r="B122" s="230" t="s">
        <v>1113</v>
      </c>
      <c r="C122" s="249" t="s">
        <v>1114</v>
      </c>
      <c r="D122" s="231" t="s">
        <v>175</v>
      </c>
      <c r="E122" s="232">
        <v>1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4">
        <v>6.0000000000000001E-3</v>
      </c>
      <c r="O122" s="234">
        <f>ROUND(E122*N122,2)</f>
        <v>0.01</v>
      </c>
      <c r="P122" s="234">
        <v>0</v>
      </c>
      <c r="Q122" s="234">
        <f>ROUND(E122*P122,2)</f>
        <v>0</v>
      </c>
      <c r="R122" s="234"/>
      <c r="S122" s="234" t="s">
        <v>161</v>
      </c>
      <c r="T122" s="235" t="s">
        <v>162</v>
      </c>
      <c r="U122" s="216">
        <v>0</v>
      </c>
      <c r="V122" s="216">
        <f>ROUND(E122*U122,2)</f>
        <v>0</v>
      </c>
      <c r="W122" s="216"/>
      <c r="X122" s="216" t="s">
        <v>252</v>
      </c>
      <c r="Y122" s="207"/>
      <c r="Z122" s="207"/>
      <c r="AA122" s="207"/>
      <c r="AB122" s="207"/>
      <c r="AC122" s="207"/>
      <c r="AD122" s="207"/>
      <c r="AE122" s="207"/>
      <c r="AF122" s="207"/>
      <c r="AG122" s="207" t="s">
        <v>253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50" t="s">
        <v>62</v>
      </c>
      <c r="D123" s="217"/>
      <c r="E123" s="218">
        <v>1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165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29">
        <v>38</v>
      </c>
      <c r="B124" s="230" t="s">
        <v>333</v>
      </c>
      <c r="C124" s="249" t="s">
        <v>334</v>
      </c>
      <c r="D124" s="231" t="s">
        <v>232</v>
      </c>
      <c r="E124" s="232">
        <v>1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4">
        <v>5.0000000000000001E-4</v>
      </c>
      <c r="O124" s="234">
        <f>ROUND(E124*N124,2)</f>
        <v>0</v>
      </c>
      <c r="P124" s="234">
        <v>0</v>
      </c>
      <c r="Q124" s="234">
        <f>ROUND(E124*P124,2)</f>
        <v>0</v>
      </c>
      <c r="R124" s="234"/>
      <c r="S124" s="234" t="s">
        <v>161</v>
      </c>
      <c r="T124" s="235" t="s">
        <v>162</v>
      </c>
      <c r="U124" s="216">
        <v>0</v>
      </c>
      <c r="V124" s="216">
        <f>ROUND(E124*U124,2)</f>
        <v>0</v>
      </c>
      <c r="W124" s="216"/>
      <c r="X124" s="216" t="s">
        <v>252</v>
      </c>
      <c r="Y124" s="207"/>
      <c r="Z124" s="207"/>
      <c r="AA124" s="207"/>
      <c r="AB124" s="207"/>
      <c r="AC124" s="207"/>
      <c r="AD124" s="207"/>
      <c r="AE124" s="207"/>
      <c r="AF124" s="207"/>
      <c r="AG124" s="207" t="s">
        <v>253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53" t="s">
        <v>335</v>
      </c>
      <c r="D125" s="244"/>
      <c r="E125" s="244"/>
      <c r="F125" s="244"/>
      <c r="G125" s="24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07"/>
      <c r="Z125" s="207"/>
      <c r="AA125" s="207"/>
      <c r="AB125" s="207"/>
      <c r="AC125" s="207"/>
      <c r="AD125" s="207"/>
      <c r="AE125" s="207"/>
      <c r="AF125" s="207"/>
      <c r="AG125" s="207" t="s">
        <v>217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54" t="s">
        <v>233</v>
      </c>
      <c r="D126" s="245"/>
      <c r="E126" s="245"/>
      <c r="F126" s="245"/>
      <c r="G126" s="245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217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50" t="s">
        <v>62</v>
      </c>
      <c r="D127" s="217"/>
      <c r="E127" s="218">
        <v>1</v>
      </c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165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36">
        <v>39</v>
      </c>
      <c r="B128" s="237" t="s">
        <v>336</v>
      </c>
      <c r="C128" s="251" t="s">
        <v>337</v>
      </c>
      <c r="D128" s="238" t="s">
        <v>191</v>
      </c>
      <c r="E128" s="239">
        <v>3.50345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41">
        <v>0</v>
      </c>
      <c r="O128" s="241">
        <f>ROUND(E128*N128,2)</f>
        <v>0</v>
      </c>
      <c r="P128" s="241">
        <v>0</v>
      </c>
      <c r="Q128" s="241">
        <f>ROUND(E128*P128,2)</f>
        <v>0</v>
      </c>
      <c r="R128" s="241" t="s">
        <v>267</v>
      </c>
      <c r="S128" s="241" t="s">
        <v>170</v>
      </c>
      <c r="T128" s="242" t="s">
        <v>170</v>
      </c>
      <c r="U128" s="216">
        <v>3.5630000000000002</v>
      </c>
      <c r="V128" s="216">
        <f>ROUND(E128*U128,2)</f>
        <v>12.48</v>
      </c>
      <c r="W128" s="216"/>
      <c r="X128" s="216" t="s">
        <v>193</v>
      </c>
      <c r="Y128" s="207"/>
      <c r="Z128" s="207"/>
      <c r="AA128" s="207"/>
      <c r="AB128" s="207"/>
      <c r="AC128" s="207"/>
      <c r="AD128" s="207"/>
      <c r="AE128" s="207"/>
      <c r="AF128" s="207"/>
      <c r="AG128" s="207" t="s">
        <v>194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ht="33.75" outlineLevel="1" x14ac:dyDescent="0.2">
      <c r="A129" s="236">
        <v>40</v>
      </c>
      <c r="B129" s="237" t="s">
        <v>338</v>
      </c>
      <c r="C129" s="251" t="s">
        <v>339</v>
      </c>
      <c r="D129" s="238" t="s">
        <v>191</v>
      </c>
      <c r="E129" s="239">
        <v>3.50345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1" t="s">
        <v>267</v>
      </c>
      <c r="S129" s="241" t="s">
        <v>170</v>
      </c>
      <c r="T129" s="242" t="s">
        <v>170</v>
      </c>
      <c r="U129" s="216">
        <v>0.81599999999999995</v>
      </c>
      <c r="V129" s="216">
        <f>ROUND(E129*U129,2)</f>
        <v>2.86</v>
      </c>
      <c r="W129" s="216"/>
      <c r="X129" s="216" t="s">
        <v>193</v>
      </c>
      <c r="Y129" s="207"/>
      <c r="Z129" s="207"/>
      <c r="AA129" s="207"/>
      <c r="AB129" s="207"/>
      <c r="AC129" s="207"/>
      <c r="AD129" s="207"/>
      <c r="AE129" s="207"/>
      <c r="AF129" s="207"/>
      <c r="AG129" s="207" t="s">
        <v>194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x14ac:dyDescent="0.2">
      <c r="A130" s="223" t="s">
        <v>156</v>
      </c>
      <c r="B130" s="224" t="s">
        <v>108</v>
      </c>
      <c r="C130" s="248" t="s">
        <v>109</v>
      </c>
      <c r="D130" s="225"/>
      <c r="E130" s="226"/>
      <c r="F130" s="227"/>
      <c r="G130" s="227">
        <f>SUMIF(AG131:AG151,"&lt;&gt;NOR",G131:G151)</f>
        <v>0</v>
      </c>
      <c r="H130" s="227"/>
      <c r="I130" s="227">
        <f>SUM(I131:I151)</f>
        <v>0</v>
      </c>
      <c r="J130" s="227"/>
      <c r="K130" s="227">
        <f>SUM(K131:K151)</f>
        <v>0</v>
      </c>
      <c r="L130" s="227"/>
      <c r="M130" s="227">
        <f>SUM(M131:M151)</f>
        <v>0</v>
      </c>
      <c r="N130" s="227"/>
      <c r="O130" s="227">
        <f>SUM(O131:O151)</f>
        <v>0.30000000000000004</v>
      </c>
      <c r="P130" s="227"/>
      <c r="Q130" s="227">
        <f>SUM(Q131:Q151)</f>
        <v>0.53</v>
      </c>
      <c r="R130" s="227"/>
      <c r="S130" s="227"/>
      <c r="T130" s="228"/>
      <c r="U130" s="222"/>
      <c r="V130" s="222">
        <f>SUM(V131:V151)</f>
        <v>26.439999999999998</v>
      </c>
      <c r="W130" s="222"/>
      <c r="X130" s="222"/>
      <c r="AG130" t="s">
        <v>157</v>
      </c>
    </row>
    <row r="131" spans="1:60" outlineLevel="1" x14ac:dyDescent="0.2">
      <c r="A131" s="229">
        <v>41</v>
      </c>
      <c r="B131" s="230" t="s">
        <v>1115</v>
      </c>
      <c r="C131" s="249" t="s">
        <v>1116</v>
      </c>
      <c r="D131" s="231" t="s">
        <v>182</v>
      </c>
      <c r="E131" s="232">
        <v>7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4">
        <v>1.8460000000000001E-2</v>
      </c>
      <c r="O131" s="234">
        <f>ROUND(E131*N131,2)</f>
        <v>0.13</v>
      </c>
      <c r="P131" s="234">
        <v>0</v>
      </c>
      <c r="Q131" s="234">
        <f>ROUND(E131*P131,2)</f>
        <v>0</v>
      </c>
      <c r="R131" s="234" t="s">
        <v>201</v>
      </c>
      <c r="S131" s="234" t="s">
        <v>170</v>
      </c>
      <c r="T131" s="235" t="s">
        <v>170</v>
      </c>
      <c r="U131" s="216">
        <v>1.82</v>
      </c>
      <c r="V131" s="216">
        <f>ROUND(E131*U131,2)</f>
        <v>12.74</v>
      </c>
      <c r="W131" s="216"/>
      <c r="X131" s="216" t="s">
        <v>163</v>
      </c>
      <c r="Y131" s="207"/>
      <c r="Z131" s="207"/>
      <c r="AA131" s="207"/>
      <c r="AB131" s="207"/>
      <c r="AC131" s="207"/>
      <c r="AD131" s="207"/>
      <c r="AE131" s="207"/>
      <c r="AF131" s="207"/>
      <c r="AG131" s="207" t="s">
        <v>171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14"/>
      <c r="B132" s="215"/>
      <c r="C132" s="253" t="s">
        <v>1117</v>
      </c>
      <c r="D132" s="244"/>
      <c r="E132" s="244"/>
      <c r="F132" s="244"/>
      <c r="G132" s="244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07"/>
      <c r="Z132" s="207"/>
      <c r="AA132" s="207"/>
      <c r="AB132" s="207"/>
      <c r="AC132" s="207"/>
      <c r="AD132" s="207"/>
      <c r="AE132" s="207"/>
      <c r="AF132" s="207"/>
      <c r="AG132" s="207" t="s">
        <v>217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14"/>
      <c r="B133" s="215"/>
      <c r="C133" s="250" t="s">
        <v>1118</v>
      </c>
      <c r="D133" s="217"/>
      <c r="E133" s="218">
        <v>7</v>
      </c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165</v>
      </c>
      <c r="AH133" s="207">
        <v>0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29">
        <v>42</v>
      </c>
      <c r="B134" s="230" t="s">
        <v>1119</v>
      </c>
      <c r="C134" s="249" t="s">
        <v>1120</v>
      </c>
      <c r="D134" s="231" t="s">
        <v>182</v>
      </c>
      <c r="E134" s="232">
        <v>3.5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4">
        <v>4.0129999999999999E-2</v>
      </c>
      <c r="O134" s="234">
        <f>ROUND(E134*N134,2)</f>
        <v>0.14000000000000001</v>
      </c>
      <c r="P134" s="234">
        <v>0</v>
      </c>
      <c r="Q134" s="234">
        <f>ROUND(E134*P134,2)</f>
        <v>0</v>
      </c>
      <c r="R134" s="234" t="s">
        <v>201</v>
      </c>
      <c r="S134" s="234" t="s">
        <v>170</v>
      </c>
      <c r="T134" s="235" t="s">
        <v>170</v>
      </c>
      <c r="U134" s="216">
        <v>1.1479999999999999</v>
      </c>
      <c r="V134" s="216">
        <f>ROUND(E134*U134,2)</f>
        <v>4.0199999999999996</v>
      </c>
      <c r="W134" s="216"/>
      <c r="X134" s="216" t="s">
        <v>163</v>
      </c>
      <c r="Y134" s="207"/>
      <c r="Z134" s="207"/>
      <c r="AA134" s="207"/>
      <c r="AB134" s="207"/>
      <c r="AC134" s="207"/>
      <c r="AD134" s="207"/>
      <c r="AE134" s="207"/>
      <c r="AF134" s="207"/>
      <c r="AG134" s="207" t="s">
        <v>171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14"/>
      <c r="B135" s="215"/>
      <c r="C135" s="253" t="s">
        <v>1117</v>
      </c>
      <c r="D135" s="244"/>
      <c r="E135" s="244"/>
      <c r="F135" s="244"/>
      <c r="G135" s="244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07"/>
      <c r="Z135" s="207"/>
      <c r="AA135" s="207"/>
      <c r="AB135" s="207"/>
      <c r="AC135" s="207"/>
      <c r="AD135" s="207"/>
      <c r="AE135" s="207"/>
      <c r="AF135" s="207"/>
      <c r="AG135" s="207" t="s">
        <v>217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50" t="s">
        <v>1121</v>
      </c>
      <c r="D136" s="217"/>
      <c r="E136" s="218">
        <v>3.5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165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29">
        <v>43</v>
      </c>
      <c r="B137" s="230" t="s">
        <v>1122</v>
      </c>
      <c r="C137" s="249" t="s">
        <v>1123</v>
      </c>
      <c r="D137" s="231" t="s">
        <v>175</v>
      </c>
      <c r="E137" s="232">
        <v>5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4">
        <v>2.0000000000000002E-5</v>
      </c>
      <c r="O137" s="234">
        <f>ROUND(E137*N137,2)</f>
        <v>0</v>
      </c>
      <c r="P137" s="234">
        <v>3.9E-2</v>
      </c>
      <c r="Q137" s="234">
        <f>ROUND(E137*P137,2)</f>
        <v>0.2</v>
      </c>
      <c r="R137" s="234" t="s">
        <v>267</v>
      </c>
      <c r="S137" s="234" t="s">
        <v>170</v>
      </c>
      <c r="T137" s="235" t="s">
        <v>170</v>
      </c>
      <c r="U137" s="216">
        <v>0.70699999999999996</v>
      </c>
      <c r="V137" s="216">
        <f>ROUND(E137*U137,2)</f>
        <v>3.54</v>
      </c>
      <c r="W137" s="216"/>
      <c r="X137" s="216" t="s">
        <v>163</v>
      </c>
      <c r="Y137" s="207"/>
      <c r="Z137" s="207"/>
      <c r="AA137" s="207"/>
      <c r="AB137" s="207"/>
      <c r="AC137" s="207"/>
      <c r="AD137" s="207"/>
      <c r="AE137" s="207"/>
      <c r="AF137" s="207"/>
      <c r="AG137" s="207" t="s">
        <v>171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50" t="s">
        <v>70</v>
      </c>
      <c r="D138" s="217"/>
      <c r="E138" s="218">
        <v>5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165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29">
        <v>44</v>
      </c>
      <c r="B139" s="230" t="s">
        <v>1124</v>
      </c>
      <c r="C139" s="249" t="s">
        <v>1125</v>
      </c>
      <c r="D139" s="231" t="s">
        <v>175</v>
      </c>
      <c r="E139" s="232">
        <v>4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4">
        <v>2.0000000000000002E-5</v>
      </c>
      <c r="O139" s="234">
        <f>ROUND(E139*N139,2)</f>
        <v>0</v>
      </c>
      <c r="P139" s="234">
        <v>8.3000000000000004E-2</v>
      </c>
      <c r="Q139" s="234">
        <f>ROUND(E139*P139,2)</f>
        <v>0.33</v>
      </c>
      <c r="R139" s="234" t="s">
        <v>267</v>
      </c>
      <c r="S139" s="234" t="s">
        <v>170</v>
      </c>
      <c r="T139" s="235" t="s">
        <v>170</v>
      </c>
      <c r="U139" s="216">
        <v>1.238</v>
      </c>
      <c r="V139" s="216">
        <f>ROUND(E139*U139,2)</f>
        <v>4.95</v>
      </c>
      <c r="W139" s="216"/>
      <c r="X139" s="216" t="s">
        <v>163</v>
      </c>
      <c r="Y139" s="207"/>
      <c r="Z139" s="207"/>
      <c r="AA139" s="207"/>
      <c r="AB139" s="207"/>
      <c r="AC139" s="207"/>
      <c r="AD139" s="207"/>
      <c r="AE139" s="207"/>
      <c r="AF139" s="207"/>
      <c r="AG139" s="207" t="s">
        <v>171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50" t="s">
        <v>225</v>
      </c>
      <c r="D140" s="217"/>
      <c r="E140" s="218">
        <v>4</v>
      </c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165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29">
        <v>45</v>
      </c>
      <c r="B141" s="230" t="s">
        <v>396</v>
      </c>
      <c r="C141" s="249" t="s">
        <v>1126</v>
      </c>
      <c r="D141" s="231" t="s">
        <v>175</v>
      </c>
      <c r="E141" s="232">
        <v>3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4">
        <v>1E-3</v>
      </c>
      <c r="O141" s="234">
        <f>ROUND(E141*N141,2)</f>
        <v>0</v>
      </c>
      <c r="P141" s="234">
        <v>0</v>
      </c>
      <c r="Q141" s="234">
        <f>ROUND(E141*P141,2)</f>
        <v>0</v>
      </c>
      <c r="R141" s="234"/>
      <c r="S141" s="234" t="s">
        <v>161</v>
      </c>
      <c r="T141" s="235" t="s">
        <v>162</v>
      </c>
      <c r="U141" s="216">
        <v>0</v>
      </c>
      <c r="V141" s="216">
        <f>ROUND(E141*U141,2)</f>
        <v>0</v>
      </c>
      <c r="W141" s="216"/>
      <c r="X141" s="216" t="s">
        <v>163</v>
      </c>
      <c r="Y141" s="207"/>
      <c r="Z141" s="207"/>
      <c r="AA141" s="207"/>
      <c r="AB141" s="207"/>
      <c r="AC141" s="207"/>
      <c r="AD141" s="207"/>
      <c r="AE141" s="207"/>
      <c r="AF141" s="207"/>
      <c r="AG141" s="207" t="s">
        <v>171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53" t="s">
        <v>240</v>
      </c>
      <c r="D142" s="244"/>
      <c r="E142" s="244"/>
      <c r="F142" s="244"/>
      <c r="G142" s="244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07"/>
      <c r="Z142" s="207"/>
      <c r="AA142" s="207"/>
      <c r="AB142" s="207"/>
      <c r="AC142" s="207"/>
      <c r="AD142" s="207"/>
      <c r="AE142" s="207"/>
      <c r="AF142" s="207"/>
      <c r="AG142" s="207" t="s">
        <v>217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50" t="s">
        <v>68</v>
      </c>
      <c r="D143" s="217"/>
      <c r="E143" s="218">
        <v>3</v>
      </c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165</v>
      </c>
      <c r="AH143" s="207">
        <v>0</v>
      </c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29">
        <v>46</v>
      </c>
      <c r="B144" s="230" t="s">
        <v>1127</v>
      </c>
      <c r="C144" s="249" t="s">
        <v>1128</v>
      </c>
      <c r="D144" s="231" t="s">
        <v>175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4"/>
      <c r="S144" s="234" t="s">
        <v>161</v>
      </c>
      <c r="T144" s="235" t="s">
        <v>162</v>
      </c>
      <c r="U144" s="216">
        <v>0</v>
      </c>
      <c r="V144" s="216">
        <f>ROUND(E144*U144,2)</f>
        <v>0</v>
      </c>
      <c r="W144" s="216"/>
      <c r="X144" s="216" t="s">
        <v>163</v>
      </c>
      <c r="Y144" s="207"/>
      <c r="Z144" s="207"/>
      <c r="AA144" s="207"/>
      <c r="AB144" s="207"/>
      <c r="AC144" s="207"/>
      <c r="AD144" s="207"/>
      <c r="AE144" s="207"/>
      <c r="AF144" s="207"/>
      <c r="AG144" s="207" t="s">
        <v>171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53" t="s">
        <v>240</v>
      </c>
      <c r="D145" s="244"/>
      <c r="E145" s="244"/>
      <c r="F145" s="244"/>
      <c r="G145" s="244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07"/>
      <c r="Z145" s="207"/>
      <c r="AA145" s="207"/>
      <c r="AB145" s="207"/>
      <c r="AC145" s="207"/>
      <c r="AD145" s="207"/>
      <c r="AE145" s="207"/>
      <c r="AF145" s="207"/>
      <c r="AG145" s="207" t="s">
        <v>217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50" t="s">
        <v>66</v>
      </c>
      <c r="D146" s="217"/>
      <c r="E146" s="218">
        <v>2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165</v>
      </c>
      <c r="AH146" s="207">
        <v>0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ht="22.5" outlineLevel="1" x14ac:dyDescent="0.2">
      <c r="A147" s="229">
        <v>47</v>
      </c>
      <c r="B147" s="230" t="s">
        <v>1129</v>
      </c>
      <c r="C147" s="249" t="s">
        <v>1130</v>
      </c>
      <c r="D147" s="231" t="s">
        <v>175</v>
      </c>
      <c r="E147" s="232">
        <v>2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4">
        <v>1.4999999999999999E-2</v>
      </c>
      <c r="O147" s="234">
        <f>ROUND(E147*N147,2)</f>
        <v>0.03</v>
      </c>
      <c r="P147" s="234">
        <v>0</v>
      </c>
      <c r="Q147" s="234">
        <f>ROUND(E147*P147,2)</f>
        <v>0</v>
      </c>
      <c r="R147" s="234"/>
      <c r="S147" s="234" t="s">
        <v>161</v>
      </c>
      <c r="T147" s="235" t="s">
        <v>162</v>
      </c>
      <c r="U147" s="216">
        <v>0</v>
      </c>
      <c r="V147" s="216">
        <f>ROUND(E147*U147,2)</f>
        <v>0</v>
      </c>
      <c r="W147" s="216"/>
      <c r="X147" s="216" t="s">
        <v>163</v>
      </c>
      <c r="Y147" s="207"/>
      <c r="Z147" s="207"/>
      <c r="AA147" s="207"/>
      <c r="AB147" s="207"/>
      <c r="AC147" s="207"/>
      <c r="AD147" s="207"/>
      <c r="AE147" s="207"/>
      <c r="AF147" s="207"/>
      <c r="AG147" s="207" t="s">
        <v>171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53" t="s">
        <v>240</v>
      </c>
      <c r="D148" s="244"/>
      <c r="E148" s="244"/>
      <c r="F148" s="244"/>
      <c r="G148" s="244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07"/>
      <c r="Z148" s="207"/>
      <c r="AA148" s="207"/>
      <c r="AB148" s="207"/>
      <c r="AC148" s="207"/>
      <c r="AD148" s="207"/>
      <c r="AE148" s="207"/>
      <c r="AF148" s="207"/>
      <c r="AG148" s="207" t="s">
        <v>217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50" t="s">
        <v>66</v>
      </c>
      <c r="D149" s="217"/>
      <c r="E149" s="218">
        <v>2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165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36">
        <v>48</v>
      </c>
      <c r="B150" s="237" t="s">
        <v>401</v>
      </c>
      <c r="C150" s="251" t="s">
        <v>402</v>
      </c>
      <c r="D150" s="238" t="s">
        <v>191</v>
      </c>
      <c r="E150" s="239">
        <v>0.30286000000000002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41">
        <v>0</v>
      </c>
      <c r="O150" s="241">
        <f>ROUND(E150*N150,2)</f>
        <v>0</v>
      </c>
      <c r="P150" s="241">
        <v>0</v>
      </c>
      <c r="Q150" s="241">
        <f>ROUND(E150*P150,2)</f>
        <v>0</v>
      </c>
      <c r="R150" s="241" t="s">
        <v>267</v>
      </c>
      <c r="S150" s="241" t="s">
        <v>170</v>
      </c>
      <c r="T150" s="242" t="s">
        <v>170</v>
      </c>
      <c r="U150" s="216">
        <v>2.5750000000000002</v>
      </c>
      <c r="V150" s="216">
        <f>ROUND(E150*U150,2)</f>
        <v>0.78</v>
      </c>
      <c r="W150" s="216"/>
      <c r="X150" s="216" t="s">
        <v>193</v>
      </c>
      <c r="Y150" s="207"/>
      <c r="Z150" s="207"/>
      <c r="AA150" s="207"/>
      <c r="AB150" s="207"/>
      <c r="AC150" s="207"/>
      <c r="AD150" s="207"/>
      <c r="AE150" s="207"/>
      <c r="AF150" s="207"/>
      <c r="AG150" s="207" t="s">
        <v>194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ht="33.75" outlineLevel="1" x14ac:dyDescent="0.2">
      <c r="A151" s="236">
        <v>49</v>
      </c>
      <c r="B151" s="237" t="s">
        <v>403</v>
      </c>
      <c r="C151" s="251" t="s">
        <v>404</v>
      </c>
      <c r="D151" s="238" t="s">
        <v>191</v>
      </c>
      <c r="E151" s="239">
        <v>0.30286000000000002</v>
      </c>
      <c r="F151" s="240"/>
      <c r="G151" s="241">
        <f>ROUND(E151*F151,2)</f>
        <v>0</v>
      </c>
      <c r="H151" s="240"/>
      <c r="I151" s="241">
        <f>ROUND(E151*H151,2)</f>
        <v>0</v>
      </c>
      <c r="J151" s="240"/>
      <c r="K151" s="241">
        <f>ROUND(E151*J151,2)</f>
        <v>0</v>
      </c>
      <c r="L151" s="241">
        <v>21</v>
      </c>
      <c r="M151" s="241">
        <f>G151*(1+L151/100)</f>
        <v>0</v>
      </c>
      <c r="N151" s="241">
        <v>0</v>
      </c>
      <c r="O151" s="241">
        <f>ROUND(E151*N151,2)</f>
        <v>0</v>
      </c>
      <c r="P151" s="241">
        <v>0</v>
      </c>
      <c r="Q151" s="241">
        <f>ROUND(E151*P151,2)</f>
        <v>0</v>
      </c>
      <c r="R151" s="241" t="s">
        <v>267</v>
      </c>
      <c r="S151" s="241" t="s">
        <v>170</v>
      </c>
      <c r="T151" s="242" t="s">
        <v>170</v>
      </c>
      <c r="U151" s="216">
        <v>1.355</v>
      </c>
      <c r="V151" s="216">
        <f>ROUND(E151*U151,2)</f>
        <v>0.41</v>
      </c>
      <c r="W151" s="216"/>
      <c r="X151" s="216" t="s">
        <v>193</v>
      </c>
      <c r="Y151" s="207"/>
      <c r="Z151" s="207"/>
      <c r="AA151" s="207"/>
      <c r="AB151" s="207"/>
      <c r="AC151" s="207"/>
      <c r="AD151" s="207"/>
      <c r="AE151" s="207"/>
      <c r="AF151" s="207"/>
      <c r="AG151" s="207" t="s">
        <v>194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x14ac:dyDescent="0.2">
      <c r="A152" s="223" t="s">
        <v>156</v>
      </c>
      <c r="B152" s="224" t="s">
        <v>110</v>
      </c>
      <c r="C152" s="248" t="s">
        <v>111</v>
      </c>
      <c r="D152" s="225"/>
      <c r="E152" s="226"/>
      <c r="F152" s="227"/>
      <c r="G152" s="227">
        <f>SUMIF(AG153:AG164,"&lt;&gt;NOR",G153:G164)</f>
        <v>0</v>
      </c>
      <c r="H152" s="227"/>
      <c r="I152" s="227">
        <f>SUM(I153:I164)</f>
        <v>0</v>
      </c>
      <c r="J152" s="227"/>
      <c r="K152" s="227">
        <f>SUM(K153:K164)</f>
        <v>0</v>
      </c>
      <c r="L152" s="227"/>
      <c r="M152" s="227">
        <f>SUM(M153:M164)</f>
        <v>0</v>
      </c>
      <c r="N152" s="227"/>
      <c r="O152" s="227">
        <f>SUM(O153:O164)</f>
        <v>0</v>
      </c>
      <c r="P152" s="227"/>
      <c r="Q152" s="227">
        <f>SUM(Q153:Q164)</f>
        <v>0</v>
      </c>
      <c r="R152" s="227"/>
      <c r="S152" s="227"/>
      <c r="T152" s="228"/>
      <c r="U152" s="222"/>
      <c r="V152" s="222">
        <f>SUM(V153:V164)</f>
        <v>1.21</v>
      </c>
      <c r="W152" s="222"/>
      <c r="X152" s="222"/>
      <c r="AG152" t="s">
        <v>157</v>
      </c>
    </row>
    <row r="153" spans="1:60" ht="22.5" outlineLevel="1" x14ac:dyDescent="0.2">
      <c r="A153" s="229">
        <v>50</v>
      </c>
      <c r="B153" s="230" t="s">
        <v>405</v>
      </c>
      <c r="C153" s="249" t="s">
        <v>406</v>
      </c>
      <c r="D153" s="231" t="s">
        <v>182</v>
      </c>
      <c r="E153" s="232">
        <v>4.2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4">
        <v>6.9999999999999994E-5</v>
      </c>
      <c r="O153" s="234">
        <f>ROUND(E153*N153,2)</f>
        <v>0</v>
      </c>
      <c r="P153" s="234">
        <v>0</v>
      </c>
      <c r="Q153" s="234">
        <f>ROUND(E153*P153,2)</f>
        <v>0</v>
      </c>
      <c r="R153" s="234" t="s">
        <v>407</v>
      </c>
      <c r="S153" s="234" t="s">
        <v>170</v>
      </c>
      <c r="T153" s="235" t="s">
        <v>170</v>
      </c>
      <c r="U153" s="216">
        <v>8.6999999999999994E-2</v>
      </c>
      <c r="V153" s="216">
        <f>ROUND(E153*U153,2)</f>
        <v>0.37</v>
      </c>
      <c r="W153" s="216"/>
      <c r="X153" s="216" t="s">
        <v>163</v>
      </c>
      <c r="Y153" s="207"/>
      <c r="Z153" s="207"/>
      <c r="AA153" s="207"/>
      <c r="AB153" s="207"/>
      <c r="AC153" s="207"/>
      <c r="AD153" s="207"/>
      <c r="AE153" s="207"/>
      <c r="AF153" s="207"/>
      <c r="AG153" s="207" t="s">
        <v>171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52" t="s">
        <v>408</v>
      </c>
      <c r="D154" s="243"/>
      <c r="E154" s="243"/>
      <c r="F154" s="243"/>
      <c r="G154" s="243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196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14"/>
      <c r="B155" s="215"/>
      <c r="C155" s="254" t="s">
        <v>1083</v>
      </c>
      <c r="D155" s="245"/>
      <c r="E155" s="245"/>
      <c r="F155" s="245"/>
      <c r="G155" s="245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217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14"/>
      <c r="B156" s="215"/>
      <c r="C156" s="250" t="s">
        <v>1084</v>
      </c>
      <c r="D156" s="217"/>
      <c r="E156" s="218">
        <v>1.8</v>
      </c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165</v>
      </c>
      <c r="AH156" s="207">
        <v>5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50" t="s">
        <v>1087</v>
      </c>
      <c r="D157" s="217"/>
      <c r="E157" s="218">
        <v>2.4</v>
      </c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165</v>
      </c>
      <c r="AH157" s="207">
        <v>5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ht="22.5" outlineLevel="1" x14ac:dyDescent="0.2">
      <c r="A158" s="229">
        <v>51</v>
      </c>
      <c r="B158" s="230" t="s">
        <v>1131</v>
      </c>
      <c r="C158" s="249" t="s">
        <v>1132</v>
      </c>
      <c r="D158" s="231" t="s">
        <v>182</v>
      </c>
      <c r="E158" s="232">
        <v>7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4">
        <v>2.3000000000000001E-4</v>
      </c>
      <c r="O158" s="234">
        <f>ROUND(E158*N158,2)</f>
        <v>0</v>
      </c>
      <c r="P158" s="234">
        <v>0</v>
      </c>
      <c r="Q158" s="234">
        <f>ROUND(E158*P158,2)</f>
        <v>0</v>
      </c>
      <c r="R158" s="234" t="s">
        <v>407</v>
      </c>
      <c r="S158" s="234" t="s">
        <v>170</v>
      </c>
      <c r="T158" s="235" t="s">
        <v>170</v>
      </c>
      <c r="U158" s="216">
        <v>0.08</v>
      </c>
      <c r="V158" s="216">
        <f>ROUND(E158*U158,2)</f>
        <v>0.56000000000000005</v>
      </c>
      <c r="W158" s="216"/>
      <c r="X158" s="216" t="s">
        <v>163</v>
      </c>
      <c r="Y158" s="207"/>
      <c r="Z158" s="207"/>
      <c r="AA158" s="207"/>
      <c r="AB158" s="207"/>
      <c r="AC158" s="207"/>
      <c r="AD158" s="207"/>
      <c r="AE158" s="207"/>
      <c r="AF158" s="207"/>
      <c r="AG158" s="207" t="s">
        <v>171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14"/>
      <c r="B159" s="215"/>
      <c r="C159" s="252" t="s">
        <v>1133</v>
      </c>
      <c r="D159" s="243"/>
      <c r="E159" s="243"/>
      <c r="F159" s="243"/>
      <c r="G159" s="243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196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54" t="s">
        <v>1134</v>
      </c>
      <c r="D160" s="245"/>
      <c r="E160" s="245"/>
      <c r="F160" s="245"/>
      <c r="G160" s="245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07"/>
      <c r="Z160" s="207"/>
      <c r="AA160" s="207"/>
      <c r="AB160" s="207"/>
      <c r="AC160" s="207"/>
      <c r="AD160" s="207"/>
      <c r="AE160" s="207"/>
      <c r="AF160" s="207"/>
      <c r="AG160" s="207" t="s">
        <v>217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/>
      <c r="B161" s="215"/>
      <c r="C161" s="250" t="s">
        <v>1135</v>
      </c>
      <c r="D161" s="217"/>
      <c r="E161" s="218">
        <v>7</v>
      </c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165</v>
      </c>
      <c r="AH161" s="207">
        <v>5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29">
        <v>52</v>
      </c>
      <c r="B162" s="230" t="s">
        <v>1136</v>
      </c>
      <c r="C162" s="249" t="s">
        <v>1137</v>
      </c>
      <c r="D162" s="231" t="s">
        <v>182</v>
      </c>
      <c r="E162" s="232">
        <v>3.5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4">
        <v>2.3000000000000001E-4</v>
      </c>
      <c r="O162" s="234">
        <f>ROUND(E162*N162,2)</f>
        <v>0</v>
      </c>
      <c r="P162" s="234">
        <v>0</v>
      </c>
      <c r="Q162" s="234">
        <f>ROUND(E162*P162,2)</f>
        <v>0</v>
      </c>
      <c r="R162" s="234"/>
      <c r="S162" s="234" t="s">
        <v>161</v>
      </c>
      <c r="T162" s="235" t="s">
        <v>162</v>
      </c>
      <c r="U162" s="216">
        <v>0.08</v>
      </c>
      <c r="V162" s="216">
        <f>ROUND(E162*U162,2)</f>
        <v>0.28000000000000003</v>
      </c>
      <c r="W162" s="216"/>
      <c r="X162" s="216" t="s">
        <v>163</v>
      </c>
      <c r="Y162" s="207"/>
      <c r="Z162" s="207"/>
      <c r="AA162" s="207"/>
      <c r="AB162" s="207"/>
      <c r="AC162" s="207"/>
      <c r="AD162" s="207"/>
      <c r="AE162" s="207"/>
      <c r="AF162" s="207"/>
      <c r="AG162" s="207" t="s">
        <v>171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53" t="s">
        <v>1134</v>
      </c>
      <c r="D163" s="244"/>
      <c r="E163" s="244"/>
      <c r="F163" s="244"/>
      <c r="G163" s="244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07"/>
      <c r="Z163" s="207"/>
      <c r="AA163" s="207"/>
      <c r="AB163" s="207"/>
      <c r="AC163" s="207"/>
      <c r="AD163" s="207"/>
      <c r="AE163" s="207"/>
      <c r="AF163" s="207"/>
      <c r="AG163" s="207" t="s">
        <v>217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14"/>
      <c r="B164" s="215"/>
      <c r="C164" s="250" t="s">
        <v>1138</v>
      </c>
      <c r="D164" s="217"/>
      <c r="E164" s="218">
        <v>3.5</v>
      </c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165</v>
      </c>
      <c r="AH164" s="207">
        <v>5</v>
      </c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x14ac:dyDescent="0.2">
      <c r="A165" s="223" t="s">
        <v>156</v>
      </c>
      <c r="B165" s="224" t="s">
        <v>112</v>
      </c>
      <c r="C165" s="248" t="s">
        <v>113</v>
      </c>
      <c r="D165" s="225"/>
      <c r="E165" s="226"/>
      <c r="F165" s="227"/>
      <c r="G165" s="227">
        <f>SUMIF(AG166:AG169,"&lt;&gt;NOR",G166:G169)</f>
        <v>0</v>
      </c>
      <c r="H165" s="227"/>
      <c r="I165" s="227">
        <f>SUM(I166:I169)</f>
        <v>0</v>
      </c>
      <c r="J165" s="227"/>
      <c r="K165" s="227">
        <f>SUM(K166:K169)</f>
        <v>0</v>
      </c>
      <c r="L165" s="227"/>
      <c r="M165" s="227">
        <f>SUM(M166:M169)</f>
        <v>0</v>
      </c>
      <c r="N165" s="227"/>
      <c r="O165" s="227">
        <f>SUM(O166:O169)</f>
        <v>0</v>
      </c>
      <c r="P165" s="227"/>
      <c r="Q165" s="227">
        <f>SUM(Q166:Q169)</f>
        <v>0</v>
      </c>
      <c r="R165" s="227"/>
      <c r="S165" s="227"/>
      <c r="T165" s="228"/>
      <c r="U165" s="222"/>
      <c r="V165" s="222">
        <f>SUM(V166:V169)</f>
        <v>0</v>
      </c>
      <c r="W165" s="222"/>
      <c r="X165" s="222"/>
      <c r="AG165" t="s">
        <v>157</v>
      </c>
    </row>
    <row r="166" spans="1:60" outlineLevel="1" x14ac:dyDescent="0.2">
      <c r="A166" s="229">
        <v>53</v>
      </c>
      <c r="B166" s="230" t="s">
        <v>415</v>
      </c>
      <c r="C166" s="249" t="s">
        <v>1139</v>
      </c>
      <c r="D166" s="231" t="s">
        <v>232</v>
      </c>
      <c r="E166" s="232">
        <v>1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4">
        <v>0</v>
      </c>
      <c r="O166" s="234">
        <f>ROUND(E166*N166,2)</f>
        <v>0</v>
      </c>
      <c r="P166" s="234">
        <v>0</v>
      </c>
      <c r="Q166" s="234">
        <f>ROUND(E166*P166,2)</f>
        <v>0</v>
      </c>
      <c r="R166" s="234"/>
      <c r="S166" s="234" t="s">
        <v>161</v>
      </c>
      <c r="T166" s="235" t="s">
        <v>162</v>
      </c>
      <c r="U166" s="216">
        <v>0</v>
      </c>
      <c r="V166" s="216">
        <f>ROUND(E166*U166,2)</f>
        <v>0</v>
      </c>
      <c r="W166" s="216"/>
      <c r="X166" s="216" t="s">
        <v>163</v>
      </c>
      <c r="Y166" s="207"/>
      <c r="Z166" s="207"/>
      <c r="AA166" s="207"/>
      <c r="AB166" s="207"/>
      <c r="AC166" s="207"/>
      <c r="AD166" s="207"/>
      <c r="AE166" s="207"/>
      <c r="AF166" s="207"/>
      <c r="AG166" s="207" t="s">
        <v>171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14"/>
      <c r="B167" s="215"/>
      <c r="C167" s="250" t="s">
        <v>62</v>
      </c>
      <c r="D167" s="217"/>
      <c r="E167" s="218">
        <v>1</v>
      </c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165</v>
      </c>
      <c r="AH167" s="207">
        <v>0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29">
        <v>54</v>
      </c>
      <c r="B168" s="230" t="s">
        <v>428</v>
      </c>
      <c r="C168" s="249" t="s">
        <v>429</v>
      </c>
      <c r="D168" s="231" t="s">
        <v>430</v>
      </c>
      <c r="E168" s="232">
        <v>96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4">
        <v>0</v>
      </c>
      <c r="O168" s="234">
        <f>ROUND(E168*N168,2)</f>
        <v>0</v>
      </c>
      <c r="P168" s="234">
        <v>0</v>
      </c>
      <c r="Q168" s="234">
        <f>ROUND(E168*P168,2)</f>
        <v>0</v>
      </c>
      <c r="R168" s="234"/>
      <c r="S168" s="234" t="s">
        <v>161</v>
      </c>
      <c r="T168" s="235" t="s">
        <v>162</v>
      </c>
      <c r="U168" s="216">
        <v>0</v>
      </c>
      <c r="V168" s="216">
        <f>ROUND(E168*U168,2)</f>
        <v>0</v>
      </c>
      <c r="W168" s="216"/>
      <c r="X168" s="216" t="s">
        <v>425</v>
      </c>
      <c r="Y168" s="207"/>
      <c r="Z168" s="207"/>
      <c r="AA168" s="207"/>
      <c r="AB168" s="207"/>
      <c r="AC168" s="207"/>
      <c r="AD168" s="207"/>
      <c r="AE168" s="207"/>
      <c r="AF168" s="207"/>
      <c r="AG168" s="207" t="s">
        <v>426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14"/>
      <c r="B169" s="215"/>
      <c r="C169" s="250" t="s">
        <v>86</v>
      </c>
      <c r="D169" s="217"/>
      <c r="E169" s="218">
        <v>96</v>
      </c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165</v>
      </c>
      <c r="AH169" s="207">
        <v>0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x14ac:dyDescent="0.2">
      <c r="A170" s="223" t="s">
        <v>156</v>
      </c>
      <c r="B170" s="224" t="s">
        <v>114</v>
      </c>
      <c r="C170" s="248" t="s">
        <v>115</v>
      </c>
      <c r="D170" s="225"/>
      <c r="E170" s="226"/>
      <c r="F170" s="227"/>
      <c r="G170" s="227">
        <f>SUMIF(AG171:AG190,"&lt;&gt;NOR",G171:G190)</f>
        <v>0</v>
      </c>
      <c r="H170" s="227"/>
      <c r="I170" s="227">
        <f>SUM(I171:I190)</f>
        <v>0</v>
      </c>
      <c r="J170" s="227"/>
      <c r="K170" s="227">
        <f>SUM(K171:K190)</f>
        <v>0</v>
      </c>
      <c r="L170" s="227"/>
      <c r="M170" s="227">
        <f>SUM(M171:M190)</f>
        <v>0</v>
      </c>
      <c r="N170" s="227"/>
      <c r="O170" s="227">
        <f>SUM(O171:O190)</f>
        <v>0</v>
      </c>
      <c r="P170" s="227"/>
      <c r="Q170" s="227">
        <f>SUM(Q171:Q190)</f>
        <v>0</v>
      </c>
      <c r="R170" s="227"/>
      <c r="S170" s="227"/>
      <c r="T170" s="228"/>
      <c r="U170" s="222"/>
      <c r="V170" s="222">
        <f>SUM(V171:V190)</f>
        <v>224.3</v>
      </c>
      <c r="W170" s="222"/>
      <c r="X170" s="222"/>
      <c r="AG170" t="s">
        <v>157</v>
      </c>
    </row>
    <row r="171" spans="1:60" ht="33.75" outlineLevel="1" x14ac:dyDescent="0.2">
      <c r="A171" s="229">
        <v>55</v>
      </c>
      <c r="B171" s="230" t="s">
        <v>1140</v>
      </c>
      <c r="C171" s="249" t="s">
        <v>1141</v>
      </c>
      <c r="D171" s="231" t="s">
        <v>175</v>
      </c>
      <c r="E171" s="232">
        <v>1</v>
      </c>
      <c r="F171" s="233"/>
      <c r="G171" s="234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34">
        <v>7.1000000000000002E-4</v>
      </c>
      <c r="O171" s="234">
        <f>ROUND(E171*N171,2)</f>
        <v>0</v>
      </c>
      <c r="P171" s="234">
        <v>0</v>
      </c>
      <c r="Q171" s="234">
        <f>ROUND(E171*P171,2)</f>
        <v>0</v>
      </c>
      <c r="R171" s="234" t="s">
        <v>114</v>
      </c>
      <c r="S171" s="234" t="s">
        <v>170</v>
      </c>
      <c r="T171" s="235" t="s">
        <v>170</v>
      </c>
      <c r="U171" s="216">
        <v>0.61099999999999999</v>
      </c>
      <c r="V171" s="216">
        <f>ROUND(E171*U171,2)</f>
        <v>0.61</v>
      </c>
      <c r="W171" s="216"/>
      <c r="X171" s="216" t="s">
        <v>163</v>
      </c>
      <c r="Y171" s="207"/>
      <c r="Z171" s="207"/>
      <c r="AA171" s="207"/>
      <c r="AB171" s="207"/>
      <c r="AC171" s="207"/>
      <c r="AD171" s="207"/>
      <c r="AE171" s="207"/>
      <c r="AF171" s="207"/>
      <c r="AG171" s="207" t="s">
        <v>441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14"/>
      <c r="B172" s="215"/>
      <c r="C172" s="253" t="s">
        <v>1142</v>
      </c>
      <c r="D172" s="244"/>
      <c r="E172" s="244"/>
      <c r="F172" s="244"/>
      <c r="G172" s="244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07"/>
      <c r="Z172" s="207"/>
      <c r="AA172" s="207"/>
      <c r="AB172" s="207"/>
      <c r="AC172" s="207"/>
      <c r="AD172" s="207"/>
      <c r="AE172" s="207"/>
      <c r="AF172" s="207"/>
      <c r="AG172" s="207" t="s">
        <v>217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50" t="s">
        <v>62</v>
      </c>
      <c r="D173" s="217"/>
      <c r="E173" s="218">
        <v>1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165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29">
        <v>56</v>
      </c>
      <c r="B174" s="230" t="s">
        <v>1143</v>
      </c>
      <c r="C174" s="249" t="s">
        <v>1144</v>
      </c>
      <c r="D174" s="231" t="s">
        <v>175</v>
      </c>
      <c r="E174" s="232">
        <v>1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4">
        <v>0</v>
      </c>
      <c r="O174" s="234">
        <f>ROUND(E174*N174,2)</f>
        <v>0</v>
      </c>
      <c r="P174" s="234">
        <v>0</v>
      </c>
      <c r="Q174" s="234">
        <f>ROUND(E174*P174,2)</f>
        <v>0</v>
      </c>
      <c r="R174" s="234"/>
      <c r="S174" s="234" t="s">
        <v>170</v>
      </c>
      <c r="T174" s="235" t="s">
        <v>170</v>
      </c>
      <c r="U174" s="216">
        <v>0.63</v>
      </c>
      <c r="V174" s="216">
        <f>ROUND(E174*U174,2)</f>
        <v>0.63</v>
      </c>
      <c r="W174" s="216"/>
      <c r="X174" s="216" t="s">
        <v>163</v>
      </c>
      <c r="Y174" s="207"/>
      <c r="Z174" s="207"/>
      <c r="AA174" s="207"/>
      <c r="AB174" s="207"/>
      <c r="AC174" s="207"/>
      <c r="AD174" s="207"/>
      <c r="AE174" s="207"/>
      <c r="AF174" s="207"/>
      <c r="AG174" s="207" t="s">
        <v>171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50" t="s">
        <v>62</v>
      </c>
      <c r="D175" s="217"/>
      <c r="E175" s="218">
        <v>1</v>
      </c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165</v>
      </c>
      <c r="AH175" s="207">
        <v>0</v>
      </c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ht="22.5" outlineLevel="1" x14ac:dyDescent="0.2">
      <c r="A176" s="229">
        <v>57</v>
      </c>
      <c r="B176" s="230" t="s">
        <v>1145</v>
      </c>
      <c r="C176" s="249" t="s">
        <v>1146</v>
      </c>
      <c r="D176" s="231" t="s">
        <v>175</v>
      </c>
      <c r="E176" s="232">
        <v>1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4">
        <v>0</v>
      </c>
      <c r="O176" s="234">
        <f>ROUND(E176*N176,2)</f>
        <v>0</v>
      </c>
      <c r="P176" s="234">
        <v>0</v>
      </c>
      <c r="Q176" s="234">
        <f>ROUND(E176*P176,2)</f>
        <v>0</v>
      </c>
      <c r="R176" s="234" t="s">
        <v>114</v>
      </c>
      <c r="S176" s="234" t="s">
        <v>170</v>
      </c>
      <c r="T176" s="235" t="s">
        <v>170</v>
      </c>
      <c r="U176" s="216">
        <v>0.1598</v>
      </c>
      <c r="V176" s="216">
        <f>ROUND(E176*U176,2)</f>
        <v>0.16</v>
      </c>
      <c r="W176" s="216"/>
      <c r="X176" s="216" t="s">
        <v>163</v>
      </c>
      <c r="Y176" s="207"/>
      <c r="Z176" s="207"/>
      <c r="AA176" s="207"/>
      <c r="AB176" s="207"/>
      <c r="AC176" s="207"/>
      <c r="AD176" s="207"/>
      <c r="AE176" s="207"/>
      <c r="AF176" s="207"/>
      <c r="AG176" s="207" t="s">
        <v>171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50" t="s">
        <v>62</v>
      </c>
      <c r="D177" s="217"/>
      <c r="E177" s="218">
        <v>1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165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ht="22.5" outlineLevel="1" x14ac:dyDescent="0.2">
      <c r="A178" s="229">
        <v>58</v>
      </c>
      <c r="B178" s="230" t="s">
        <v>1147</v>
      </c>
      <c r="C178" s="249" t="s">
        <v>1148</v>
      </c>
      <c r="D178" s="231" t="s">
        <v>182</v>
      </c>
      <c r="E178" s="232">
        <v>593.5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4">
        <v>0</v>
      </c>
      <c r="O178" s="234">
        <f>ROUND(E178*N178,2)</f>
        <v>0</v>
      </c>
      <c r="P178" s="234">
        <v>0</v>
      </c>
      <c r="Q178" s="234">
        <f>ROUND(E178*P178,2)</f>
        <v>0</v>
      </c>
      <c r="R178" s="234" t="s">
        <v>114</v>
      </c>
      <c r="S178" s="234" t="s">
        <v>170</v>
      </c>
      <c r="T178" s="235" t="s">
        <v>1090</v>
      </c>
      <c r="U178" s="216">
        <v>2.1000000000000001E-2</v>
      </c>
      <c r="V178" s="216">
        <f>ROUND(E178*U178,2)</f>
        <v>12.46</v>
      </c>
      <c r="W178" s="216"/>
      <c r="X178" s="216" t="s">
        <v>163</v>
      </c>
      <c r="Y178" s="207"/>
      <c r="Z178" s="207"/>
      <c r="AA178" s="207"/>
      <c r="AB178" s="207"/>
      <c r="AC178" s="207"/>
      <c r="AD178" s="207"/>
      <c r="AE178" s="207"/>
      <c r="AF178" s="207"/>
      <c r="AG178" s="207" t="s">
        <v>171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14"/>
      <c r="B179" s="215"/>
      <c r="C179" s="250" t="s">
        <v>1149</v>
      </c>
      <c r="D179" s="217"/>
      <c r="E179" s="218">
        <v>593.5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165</v>
      </c>
      <c r="AH179" s="207">
        <v>5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29">
        <v>59</v>
      </c>
      <c r="B180" s="230" t="s">
        <v>1150</v>
      </c>
      <c r="C180" s="249" t="s">
        <v>1151</v>
      </c>
      <c r="D180" s="231" t="s">
        <v>175</v>
      </c>
      <c r="E180" s="232">
        <v>1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4">
        <v>0</v>
      </c>
      <c r="O180" s="234">
        <f>ROUND(E180*N180,2)</f>
        <v>0</v>
      </c>
      <c r="P180" s="234">
        <v>0</v>
      </c>
      <c r="Q180" s="234">
        <f>ROUND(E180*P180,2)</f>
        <v>0</v>
      </c>
      <c r="R180" s="234"/>
      <c r="S180" s="234" t="s">
        <v>170</v>
      </c>
      <c r="T180" s="235" t="s">
        <v>170</v>
      </c>
      <c r="U180" s="216">
        <v>0.3</v>
      </c>
      <c r="V180" s="216">
        <f>ROUND(E180*U180,2)</f>
        <v>0.3</v>
      </c>
      <c r="W180" s="216"/>
      <c r="X180" s="216" t="s">
        <v>163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441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53" t="s">
        <v>1152</v>
      </c>
      <c r="D181" s="244"/>
      <c r="E181" s="244"/>
      <c r="F181" s="244"/>
      <c r="G181" s="244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07"/>
      <c r="Z181" s="207"/>
      <c r="AA181" s="207"/>
      <c r="AB181" s="207"/>
      <c r="AC181" s="207"/>
      <c r="AD181" s="207"/>
      <c r="AE181" s="207"/>
      <c r="AF181" s="207"/>
      <c r="AG181" s="207" t="s">
        <v>217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50" t="s">
        <v>62</v>
      </c>
      <c r="D182" s="217"/>
      <c r="E182" s="218">
        <v>1</v>
      </c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165</v>
      </c>
      <c r="AH182" s="207">
        <v>0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29">
        <v>60</v>
      </c>
      <c r="B183" s="230" t="s">
        <v>1153</v>
      </c>
      <c r="C183" s="249" t="s">
        <v>1154</v>
      </c>
      <c r="D183" s="231" t="s">
        <v>175</v>
      </c>
      <c r="E183" s="232">
        <v>1</v>
      </c>
      <c r="F183" s="233"/>
      <c r="G183" s="234">
        <f>ROUND(E183*F183,2)</f>
        <v>0</v>
      </c>
      <c r="H183" s="233"/>
      <c r="I183" s="234">
        <f>ROUND(E183*H183,2)</f>
        <v>0</v>
      </c>
      <c r="J183" s="233"/>
      <c r="K183" s="234">
        <f>ROUND(E183*J183,2)</f>
        <v>0</v>
      </c>
      <c r="L183" s="234">
        <v>21</v>
      </c>
      <c r="M183" s="234">
        <f>G183*(1+L183/100)</f>
        <v>0</v>
      </c>
      <c r="N183" s="234">
        <v>0</v>
      </c>
      <c r="O183" s="234">
        <f>ROUND(E183*N183,2)</f>
        <v>0</v>
      </c>
      <c r="P183" s="234">
        <v>0</v>
      </c>
      <c r="Q183" s="234">
        <f>ROUND(E183*P183,2)</f>
        <v>0</v>
      </c>
      <c r="R183" s="234"/>
      <c r="S183" s="234" t="s">
        <v>170</v>
      </c>
      <c r="T183" s="235" t="s">
        <v>170</v>
      </c>
      <c r="U183" s="216">
        <v>2.4300000000000002</v>
      </c>
      <c r="V183" s="216">
        <f>ROUND(E183*U183,2)</f>
        <v>2.4300000000000002</v>
      </c>
      <c r="W183" s="216"/>
      <c r="X183" s="216" t="s">
        <v>163</v>
      </c>
      <c r="Y183" s="207"/>
      <c r="Z183" s="207"/>
      <c r="AA183" s="207"/>
      <c r="AB183" s="207"/>
      <c r="AC183" s="207"/>
      <c r="AD183" s="207"/>
      <c r="AE183" s="207"/>
      <c r="AF183" s="207"/>
      <c r="AG183" s="207" t="s">
        <v>441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50" t="s">
        <v>62</v>
      </c>
      <c r="D184" s="217"/>
      <c r="E184" s="218">
        <v>1</v>
      </c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165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29">
        <v>61</v>
      </c>
      <c r="B185" s="230" t="s">
        <v>1155</v>
      </c>
      <c r="C185" s="249" t="s">
        <v>1156</v>
      </c>
      <c r="D185" s="231" t="s">
        <v>250</v>
      </c>
      <c r="E185" s="232">
        <v>297.60000000000002</v>
      </c>
      <c r="F185" s="233"/>
      <c r="G185" s="234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4">
        <v>0</v>
      </c>
      <c r="O185" s="234">
        <f>ROUND(E185*N185,2)</f>
        <v>0</v>
      </c>
      <c r="P185" s="234">
        <v>0</v>
      </c>
      <c r="Q185" s="234">
        <f>ROUND(E185*P185,2)</f>
        <v>0</v>
      </c>
      <c r="R185" s="234"/>
      <c r="S185" s="234" t="s">
        <v>1157</v>
      </c>
      <c r="T185" s="235" t="s">
        <v>1157</v>
      </c>
      <c r="U185" s="216">
        <v>0.66300000000000003</v>
      </c>
      <c r="V185" s="216">
        <f>ROUND(E185*U185,2)</f>
        <v>197.31</v>
      </c>
      <c r="W185" s="216"/>
      <c r="X185" s="216" t="s">
        <v>163</v>
      </c>
      <c r="Y185" s="207"/>
      <c r="Z185" s="207"/>
      <c r="AA185" s="207"/>
      <c r="AB185" s="207"/>
      <c r="AC185" s="207"/>
      <c r="AD185" s="207"/>
      <c r="AE185" s="207"/>
      <c r="AF185" s="207"/>
      <c r="AG185" s="207" t="s">
        <v>171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50" t="s">
        <v>1158</v>
      </c>
      <c r="D186" s="217"/>
      <c r="E186" s="218">
        <v>297.60000000000002</v>
      </c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165</v>
      </c>
      <c r="AH186" s="207">
        <v>5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29">
        <v>62</v>
      </c>
      <c r="B187" s="230" t="s">
        <v>1159</v>
      </c>
      <c r="C187" s="249" t="s">
        <v>1160</v>
      </c>
      <c r="D187" s="231" t="s">
        <v>175</v>
      </c>
      <c r="E187" s="232">
        <v>4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4">
        <v>0</v>
      </c>
      <c r="O187" s="234">
        <f>ROUND(E187*N187,2)</f>
        <v>0</v>
      </c>
      <c r="P187" s="234">
        <v>0</v>
      </c>
      <c r="Q187" s="234">
        <f>ROUND(E187*P187,2)</f>
        <v>0</v>
      </c>
      <c r="R187" s="234"/>
      <c r="S187" s="234" t="s">
        <v>170</v>
      </c>
      <c r="T187" s="235" t="s">
        <v>170</v>
      </c>
      <c r="U187" s="216">
        <v>0.6</v>
      </c>
      <c r="V187" s="216">
        <f>ROUND(E187*U187,2)</f>
        <v>2.4</v>
      </c>
      <c r="W187" s="216"/>
      <c r="X187" s="216" t="s">
        <v>163</v>
      </c>
      <c r="Y187" s="207"/>
      <c r="Z187" s="207"/>
      <c r="AA187" s="207"/>
      <c r="AB187" s="207"/>
      <c r="AC187" s="207"/>
      <c r="AD187" s="207"/>
      <c r="AE187" s="207"/>
      <c r="AF187" s="207"/>
      <c r="AG187" s="207" t="s">
        <v>171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14"/>
      <c r="B188" s="215"/>
      <c r="C188" s="250" t="s">
        <v>225</v>
      </c>
      <c r="D188" s="217"/>
      <c r="E188" s="218">
        <v>4</v>
      </c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165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29">
        <v>63</v>
      </c>
      <c r="B189" s="230" t="s">
        <v>1161</v>
      </c>
      <c r="C189" s="249" t="s">
        <v>1162</v>
      </c>
      <c r="D189" s="231" t="s">
        <v>430</v>
      </c>
      <c r="E189" s="232">
        <v>8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4">
        <v>0</v>
      </c>
      <c r="O189" s="234">
        <f>ROUND(E189*N189,2)</f>
        <v>0</v>
      </c>
      <c r="P189" s="234">
        <v>0</v>
      </c>
      <c r="Q189" s="234">
        <f>ROUND(E189*P189,2)</f>
        <v>0</v>
      </c>
      <c r="R189" s="234"/>
      <c r="S189" s="234" t="s">
        <v>170</v>
      </c>
      <c r="T189" s="235" t="s">
        <v>170</v>
      </c>
      <c r="U189" s="216">
        <v>1</v>
      </c>
      <c r="V189" s="216">
        <f>ROUND(E189*U189,2)</f>
        <v>8</v>
      </c>
      <c r="W189" s="216"/>
      <c r="X189" s="216" t="s">
        <v>163</v>
      </c>
      <c r="Y189" s="207"/>
      <c r="Z189" s="207"/>
      <c r="AA189" s="207"/>
      <c r="AB189" s="207"/>
      <c r="AC189" s="207"/>
      <c r="AD189" s="207"/>
      <c r="AE189" s="207"/>
      <c r="AF189" s="207"/>
      <c r="AG189" s="207" t="s">
        <v>171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50" t="s">
        <v>76</v>
      </c>
      <c r="D190" s="217"/>
      <c r="E190" s="218">
        <v>8</v>
      </c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165</v>
      </c>
      <c r="AH190" s="207">
        <v>0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x14ac:dyDescent="0.2">
      <c r="A191" s="223" t="s">
        <v>156</v>
      </c>
      <c r="B191" s="224" t="s">
        <v>116</v>
      </c>
      <c r="C191" s="248" t="s">
        <v>117</v>
      </c>
      <c r="D191" s="225"/>
      <c r="E191" s="226"/>
      <c r="F191" s="227"/>
      <c r="G191" s="227">
        <f>SUMIF(AG192:AG197,"&lt;&gt;NOR",G192:G197)</f>
        <v>0</v>
      </c>
      <c r="H191" s="227"/>
      <c r="I191" s="227">
        <f>SUM(I192:I197)</f>
        <v>0</v>
      </c>
      <c r="J191" s="227"/>
      <c r="K191" s="227">
        <f>SUM(K192:K197)</f>
        <v>0</v>
      </c>
      <c r="L191" s="227"/>
      <c r="M191" s="227">
        <f>SUM(M192:M197)</f>
        <v>0</v>
      </c>
      <c r="N191" s="227"/>
      <c r="O191" s="227">
        <f>SUM(O192:O197)</f>
        <v>0</v>
      </c>
      <c r="P191" s="227"/>
      <c r="Q191" s="227">
        <f>SUM(Q192:Q197)</f>
        <v>0</v>
      </c>
      <c r="R191" s="227"/>
      <c r="S191" s="227"/>
      <c r="T191" s="228"/>
      <c r="U191" s="222"/>
      <c r="V191" s="222">
        <f>SUM(V192:V197)</f>
        <v>0</v>
      </c>
      <c r="W191" s="222"/>
      <c r="X191" s="222"/>
      <c r="AG191" t="s">
        <v>157</v>
      </c>
    </row>
    <row r="192" spans="1:60" outlineLevel="1" x14ac:dyDescent="0.2">
      <c r="A192" s="229">
        <v>64</v>
      </c>
      <c r="B192" s="230" t="s">
        <v>1163</v>
      </c>
      <c r="C192" s="249" t="s">
        <v>1164</v>
      </c>
      <c r="D192" s="231" t="s">
        <v>175</v>
      </c>
      <c r="E192" s="232">
        <v>4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4">
        <v>8.0000000000000004E-4</v>
      </c>
      <c r="O192" s="234">
        <f>ROUND(E192*N192,2)</f>
        <v>0</v>
      </c>
      <c r="P192" s="234">
        <v>0</v>
      </c>
      <c r="Q192" s="234">
        <f>ROUND(E192*P192,2)</f>
        <v>0</v>
      </c>
      <c r="R192" s="234" t="s">
        <v>251</v>
      </c>
      <c r="S192" s="234" t="s">
        <v>170</v>
      </c>
      <c r="T192" s="235" t="s">
        <v>170</v>
      </c>
      <c r="U192" s="216">
        <v>0</v>
      </c>
      <c r="V192" s="216">
        <f>ROUND(E192*U192,2)</f>
        <v>0</v>
      </c>
      <c r="W192" s="216"/>
      <c r="X192" s="216" t="s">
        <v>252</v>
      </c>
      <c r="Y192" s="207"/>
      <c r="Z192" s="207"/>
      <c r="AA192" s="207"/>
      <c r="AB192" s="207"/>
      <c r="AC192" s="207"/>
      <c r="AD192" s="207"/>
      <c r="AE192" s="207"/>
      <c r="AF192" s="207"/>
      <c r="AG192" s="207" t="s">
        <v>253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50" t="s">
        <v>225</v>
      </c>
      <c r="D193" s="217"/>
      <c r="E193" s="218">
        <v>4</v>
      </c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165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29">
        <v>65</v>
      </c>
      <c r="B194" s="230" t="s">
        <v>1165</v>
      </c>
      <c r="C194" s="249" t="s">
        <v>1166</v>
      </c>
      <c r="D194" s="231" t="s">
        <v>175</v>
      </c>
      <c r="E194" s="232">
        <v>1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4">
        <v>0</v>
      </c>
      <c r="O194" s="234">
        <f>ROUND(E194*N194,2)</f>
        <v>0</v>
      </c>
      <c r="P194" s="234">
        <v>0</v>
      </c>
      <c r="Q194" s="234">
        <f>ROUND(E194*P194,2)</f>
        <v>0</v>
      </c>
      <c r="R194" s="234"/>
      <c r="S194" s="234" t="s">
        <v>161</v>
      </c>
      <c r="T194" s="235" t="s">
        <v>162</v>
      </c>
      <c r="U194" s="216">
        <v>0</v>
      </c>
      <c r="V194" s="216">
        <f>ROUND(E194*U194,2)</f>
        <v>0</v>
      </c>
      <c r="W194" s="216"/>
      <c r="X194" s="216" t="s">
        <v>252</v>
      </c>
      <c r="Y194" s="207"/>
      <c r="Z194" s="207"/>
      <c r="AA194" s="207"/>
      <c r="AB194" s="207"/>
      <c r="AC194" s="207"/>
      <c r="AD194" s="207"/>
      <c r="AE194" s="207"/>
      <c r="AF194" s="207"/>
      <c r="AG194" s="207" t="s">
        <v>253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50" t="s">
        <v>62</v>
      </c>
      <c r="D195" s="217"/>
      <c r="E195" s="218">
        <v>1</v>
      </c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165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29">
        <v>66</v>
      </c>
      <c r="B196" s="230" t="s">
        <v>1167</v>
      </c>
      <c r="C196" s="249" t="s">
        <v>1168</v>
      </c>
      <c r="D196" s="231" t="s">
        <v>175</v>
      </c>
      <c r="E196" s="232">
        <v>1</v>
      </c>
      <c r="F196" s="233"/>
      <c r="G196" s="234">
        <f>ROUND(E196*F196,2)</f>
        <v>0</v>
      </c>
      <c r="H196" s="233"/>
      <c r="I196" s="234">
        <f>ROUND(E196*H196,2)</f>
        <v>0</v>
      </c>
      <c r="J196" s="233"/>
      <c r="K196" s="234">
        <f>ROUND(E196*J196,2)</f>
        <v>0</v>
      </c>
      <c r="L196" s="234">
        <v>21</v>
      </c>
      <c r="M196" s="234">
        <f>G196*(1+L196/100)</f>
        <v>0</v>
      </c>
      <c r="N196" s="234">
        <v>0</v>
      </c>
      <c r="O196" s="234">
        <f>ROUND(E196*N196,2)</f>
        <v>0</v>
      </c>
      <c r="P196" s="234">
        <v>0</v>
      </c>
      <c r="Q196" s="234">
        <f>ROUND(E196*P196,2)</f>
        <v>0</v>
      </c>
      <c r="R196" s="234"/>
      <c r="S196" s="234" t="s">
        <v>161</v>
      </c>
      <c r="T196" s="235" t="s">
        <v>162</v>
      </c>
      <c r="U196" s="216">
        <v>0</v>
      </c>
      <c r="V196" s="216">
        <f>ROUND(E196*U196,2)</f>
        <v>0</v>
      </c>
      <c r="W196" s="216"/>
      <c r="X196" s="216" t="s">
        <v>252</v>
      </c>
      <c r="Y196" s="207"/>
      <c r="Z196" s="207"/>
      <c r="AA196" s="207"/>
      <c r="AB196" s="207"/>
      <c r="AC196" s="207"/>
      <c r="AD196" s="207"/>
      <c r="AE196" s="207"/>
      <c r="AF196" s="207"/>
      <c r="AG196" s="207" t="s">
        <v>253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14"/>
      <c r="B197" s="215"/>
      <c r="C197" s="250" t="s">
        <v>62</v>
      </c>
      <c r="D197" s="217"/>
      <c r="E197" s="218">
        <v>1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165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x14ac:dyDescent="0.2">
      <c r="A198" s="223" t="s">
        <v>156</v>
      </c>
      <c r="B198" s="224" t="s">
        <v>118</v>
      </c>
      <c r="C198" s="248" t="s">
        <v>119</v>
      </c>
      <c r="D198" s="225"/>
      <c r="E198" s="226"/>
      <c r="F198" s="227"/>
      <c r="G198" s="227">
        <f>SUMIF(AG199:AG300,"&lt;&gt;NOR",G199:G300)</f>
        <v>0</v>
      </c>
      <c r="H198" s="227"/>
      <c r="I198" s="227">
        <f>SUM(I199:I300)</f>
        <v>0</v>
      </c>
      <c r="J198" s="227"/>
      <c r="K198" s="227">
        <f>SUM(K199:K300)</f>
        <v>0</v>
      </c>
      <c r="L198" s="227"/>
      <c r="M198" s="227">
        <f>SUM(M199:M300)</f>
        <v>0</v>
      </c>
      <c r="N198" s="227"/>
      <c r="O198" s="227">
        <f>SUM(O199:O300)</f>
        <v>0.05</v>
      </c>
      <c r="P198" s="227"/>
      <c r="Q198" s="227">
        <f>SUM(Q199:Q300)</f>
        <v>0</v>
      </c>
      <c r="R198" s="227"/>
      <c r="S198" s="227"/>
      <c r="T198" s="228"/>
      <c r="U198" s="222"/>
      <c r="V198" s="222">
        <f>SUM(V199:V300)</f>
        <v>669.14</v>
      </c>
      <c r="W198" s="222"/>
      <c r="X198" s="222"/>
      <c r="AG198" t="s">
        <v>157</v>
      </c>
    </row>
    <row r="199" spans="1:60" outlineLevel="1" x14ac:dyDescent="0.2">
      <c r="A199" s="229">
        <v>67</v>
      </c>
      <c r="B199" s="230" t="s">
        <v>1169</v>
      </c>
      <c r="C199" s="249" t="s">
        <v>1170</v>
      </c>
      <c r="D199" s="231" t="s">
        <v>182</v>
      </c>
      <c r="E199" s="232">
        <v>604.70000000000005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4">
        <v>0</v>
      </c>
      <c r="O199" s="234">
        <f>ROUND(E199*N199,2)</f>
        <v>0</v>
      </c>
      <c r="P199" s="234">
        <v>0</v>
      </c>
      <c r="Q199" s="234">
        <f>ROUND(E199*P199,2)</f>
        <v>0</v>
      </c>
      <c r="R199" s="234"/>
      <c r="S199" s="234" t="s">
        <v>170</v>
      </c>
      <c r="T199" s="235" t="s">
        <v>170</v>
      </c>
      <c r="U199" s="216">
        <v>0.11799999999999999</v>
      </c>
      <c r="V199" s="216">
        <f>ROUND(E199*U199,2)</f>
        <v>71.349999999999994</v>
      </c>
      <c r="W199" s="216"/>
      <c r="X199" s="216" t="s">
        <v>163</v>
      </c>
      <c r="Y199" s="207"/>
      <c r="Z199" s="207"/>
      <c r="AA199" s="207"/>
      <c r="AB199" s="207"/>
      <c r="AC199" s="207"/>
      <c r="AD199" s="207"/>
      <c r="AE199" s="207"/>
      <c r="AF199" s="207"/>
      <c r="AG199" s="207" t="s">
        <v>171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14"/>
      <c r="B200" s="215"/>
      <c r="C200" s="250" t="s">
        <v>1171</v>
      </c>
      <c r="D200" s="217"/>
      <c r="E200" s="218">
        <v>309.10000000000002</v>
      </c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165</v>
      </c>
      <c r="AH200" s="207">
        <v>5</v>
      </c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14"/>
      <c r="B201" s="215"/>
      <c r="C201" s="250" t="s">
        <v>1172</v>
      </c>
      <c r="D201" s="217"/>
      <c r="E201" s="218">
        <v>295.60000000000002</v>
      </c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165</v>
      </c>
      <c r="AH201" s="207">
        <v>5</v>
      </c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29">
        <v>68</v>
      </c>
      <c r="B202" s="230" t="s">
        <v>1173</v>
      </c>
      <c r="C202" s="249" t="s">
        <v>1174</v>
      </c>
      <c r="D202" s="231" t="s">
        <v>182</v>
      </c>
      <c r="E202" s="232">
        <v>604.70000000000005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4">
        <v>0</v>
      </c>
      <c r="O202" s="234">
        <f>ROUND(E202*N202,2)</f>
        <v>0</v>
      </c>
      <c r="P202" s="234">
        <v>0</v>
      </c>
      <c r="Q202" s="234">
        <f>ROUND(E202*P202,2)</f>
        <v>0</v>
      </c>
      <c r="R202" s="234"/>
      <c r="S202" s="234" t="s">
        <v>170</v>
      </c>
      <c r="T202" s="235" t="s">
        <v>170</v>
      </c>
      <c r="U202" s="216">
        <v>0.11799999999999999</v>
      </c>
      <c r="V202" s="216">
        <f>ROUND(E202*U202,2)</f>
        <v>71.349999999999994</v>
      </c>
      <c r="W202" s="216"/>
      <c r="X202" s="216" t="s">
        <v>163</v>
      </c>
      <c r="Y202" s="207"/>
      <c r="Z202" s="207"/>
      <c r="AA202" s="207"/>
      <c r="AB202" s="207"/>
      <c r="AC202" s="207"/>
      <c r="AD202" s="207"/>
      <c r="AE202" s="207"/>
      <c r="AF202" s="207"/>
      <c r="AG202" s="207" t="s">
        <v>171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14"/>
      <c r="B203" s="215"/>
      <c r="C203" s="250" t="s">
        <v>1175</v>
      </c>
      <c r="D203" s="217"/>
      <c r="E203" s="218">
        <v>604.70000000000005</v>
      </c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165</v>
      </c>
      <c r="AH203" s="207">
        <v>5</v>
      </c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29">
        <v>69</v>
      </c>
      <c r="B204" s="230" t="s">
        <v>1176</v>
      </c>
      <c r="C204" s="249" t="s">
        <v>1177</v>
      </c>
      <c r="D204" s="231" t="s">
        <v>175</v>
      </c>
      <c r="E204" s="232">
        <v>1</v>
      </c>
      <c r="F204" s="233"/>
      <c r="G204" s="234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4">
        <v>6.9999999999999999E-4</v>
      </c>
      <c r="O204" s="234">
        <f>ROUND(E204*N204,2)</f>
        <v>0</v>
      </c>
      <c r="P204" s="234">
        <v>0</v>
      </c>
      <c r="Q204" s="234">
        <f>ROUND(E204*P204,2)</f>
        <v>0</v>
      </c>
      <c r="R204" s="234"/>
      <c r="S204" s="234" t="s">
        <v>170</v>
      </c>
      <c r="T204" s="235" t="s">
        <v>170</v>
      </c>
      <c r="U204" s="216">
        <v>1.3</v>
      </c>
      <c r="V204" s="216">
        <f>ROUND(E204*U204,2)</f>
        <v>1.3</v>
      </c>
      <c r="W204" s="216"/>
      <c r="X204" s="216" t="s">
        <v>163</v>
      </c>
      <c r="Y204" s="207"/>
      <c r="Z204" s="207"/>
      <c r="AA204" s="207"/>
      <c r="AB204" s="207"/>
      <c r="AC204" s="207"/>
      <c r="AD204" s="207"/>
      <c r="AE204" s="207"/>
      <c r="AF204" s="207"/>
      <c r="AG204" s="207" t="s">
        <v>171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14"/>
      <c r="B205" s="215"/>
      <c r="C205" s="250" t="s">
        <v>1178</v>
      </c>
      <c r="D205" s="217"/>
      <c r="E205" s="218">
        <v>1</v>
      </c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165</v>
      </c>
      <c r="AH205" s="207">
        <v>5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29">
        <v>70</v>
      </c>
      <c r="B206" s="230" t="s">
        <v>1179</v>
      </c>
      <c r="C206" s="249" t="s">
        <v>1180</v>
      </c>
      <c r="D206" s="231" t="s">
        <v>182</v>
      </c>
      <c r="E206" s="232">
        <v>295.60000000000002</v>
      </c>
      <c r="F206" s="233"/>
      <c r="G206" s="234">
        <f>ROUND(E206*F206,2)</f>
        <v>0</v>
      </c>
      <c r="H206" s="233"/>
      <c r="I206" s="234">
        <f>ROUND(E206*H206,2)</f>
        <v>0</v>
      </c>
      <c r="J206" s="233"/>
      <c r="K206" s="234">
        <f>ROUND(E206*J206,2)</f>
        <v>0</v>
      </c>
      <c r="L206" s="234">
        <v>21</v>
      </c>
      <c r="M206" s="234">
        <f>G206*(1+L206/100)</f>
        <v>0</v>
      </c>
      <c r="N206" s="234">
        <v>0</v>
      </c>
      <c r="O206" s="234">
        <f>ROUND(E206*N206,2)</f>
        <v>0</v>
      </c>
      <c r="P206" s="234">
        <v>0</v>
      </c>
      <c r="Q206" s="234">
        <f>ROUND(E206*P206,2)</f>
        <v>0</v>
      </c>
      <c r="R206" s="234"/>
      <c r="S206" s="234" t="s">
        <v>170</v>
      </c>
      <c r="T206" s="235" t="s">
        <v>170</v>
      </c>
      <c r="U206" s="216">
        <v>0.01</v>
      </c>
      <c r="V206" s="216">
        <f>ROUND(E206*U206,2)</f>
        <v>2.96</v>
      </c>
      <c r="W206" s="216"/>
      <c r="X206" s="216" t="s">
        <v>163</v>
      </c>
      <c r="Y206" s="207"/>
      <c r="Z206" s="207"/>
      <c r="AA206" s="207"/>
      <c r="AB206" s="207"/>
      <c r="AC206" s="207"/>
      <c r="AD206" s="207"/>
      <c r="AE206" s="207"/>
      <c r="AF206" s="207"/>
      <c r="AG206" s="207" t="s">
        <v>171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14"/>
      <c r="B207" s="215"/>
      <c r="C207" s="250" t="s">
        <v>1172</v>
      </c>
      <c r="D207" s="217"/>
      <c r="E207" s="218">
        <v>295.60000000000002</v>
      </c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165</v>
      </c>
      <c r="AH207" s="207">
        <v>5</v>
      </c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29">
        <v>71</v>
      </c>
      <c r="B208" s="230" t="s">
        <v>1181</v>
      </c>
      <c r="C208" s="249" t="s">
        <v>1182</v>
      </c>
      <c r="D208" s="231" t="s">
        <v>182</v>
      </c>
      <c r="E208" s="232">
        <v>295.60000000000002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4"/>
      <c r="S208" s="234" t="s">
        <v>170</v>
      </c>
      <c r="T208" s="235" t="s">
        <v>170</v>
      </c>
      <c r="U208" s="216">
        <v>8.3300000000000006E-3</v>
      </c>
      <c r="V208" s="216">
        <f>ROUND(E208*U208,2)</f>
        <v>2.46</v>
      </c>
      <c r="W208" s="216"/>
      <c r="X208" s="216" t="s">
        <v>163</v>
      </c>
      <c r="Y208" s="207"/>
      <c r="Z208" s="207"/>
      <c r="AA208" s="207"/>
      <c r="AB208" s="207"/>
      <c r="AC208" s="207"/>
      <c r="AD208" s="207"/>
      <c r="AE208" s="207"/>
      <c r="AF208" s="207"/>
      <c r="AG208" s="207" t="s">
        <v>171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14"/>
      <c r="B209" s="215"/>
      <c r="C209" s="250" t="s">
        <v>1172</v>
      </c>
      <c r="D209" s="217"/>
      <c r="E209" s="218">
        <v>295.60000000000002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165</v>
      </c>
      <c r="AH209" s="207">
        <v>5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29">
        <v>72</v>
      </c>
      <c r="B210" s="230" t="s">
        <v>1183</v>
      </c>
      <c r="C210" s="249" t="s">
        <v>1184</v>
      </c>
      <c r="D210" s="231" t="s">
        <v>175</v>
      </c>
      <c r="E210" s="232">
        <v>1</v>
      </c>
      <c r="F210" s="233"/>
      <c r="G210" s="234">
        <f>ROUND(E210*F210,2)</f>
        <v>0</v>
      </c>
      <c r="H210" s="233"/>
      <c r="I210" s="234">
        <f>ROUND(E210*H210,2)</f>
        <v>0</v>
      </c>
      <c r="J210" s="233"/>
      <c r="K210" s="234">
        <f>ROUND(E210*J210,2)</f>
        <v>0</v>
      </c>
      <c r="L210" s="234">
        <v>21</v>
      </c>
      <c r="M210" s="234">
        <f>G210*(1+L210/100)</f>
        <v>0</v>
      </c>
      <c r="N210" s="234">
        <v>0</v>
      </c>
      <c r="O210" s="234">
        <f>ROUND(E210*N210,2)</f>
        <v>0</v>
      </c>
      <c r="P210" s="234">
        <v>0</v>
      </c>
      <c r="Q210" s="234">
        <f>ROUND(E210*P210,2)</f>
        <v>0</v>
      </c>
      <c r="R210" s="234"/>
      <c r="S210" s="234" t="s">
        <v>170</v>
      </c>
      <c r="T210" s="235" t="s">
        <v>170</v>
      </c>
      <c r="U210" s="216">
        <v>1.43333</v>
      </c>
      <c r="V210" s="216">
        <f>ROUND(E210*U210,2)</f>
        <v>1.43</v>
      </c>
      <c r="W210" s="216"/>
      <c r="X210" s="216" t="s">
        <v>163</v>
      </c>
      <c r="Y210" s="207"/>
      <c r="Z210" s="207"/>
      <c r="AA210" s="207"/>
      <c r="AB210" s="207"/>
      <c r="AC210" s="207"/>
      <c r="AD210" s="207"/>
      <c r="AE210" s="207"/>
      <c r="AF210" s="207"/>
      <c r="AG210" s="207" t="s">
        <v>171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14"/>
      <c r="B211" s="215"/>
      <c r="C211" s="250" t="s">
        <v>62</v>
      </c>
      <c r="D211" s="217"/>
      <c r="E211" s="218">
        <v>1</v>
      </c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165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29">
        <v>73</v>
      </c>
      <c r="B212" s="230" t="s">
        <v>1185</v>
      </c>
      <c r="C212" s="249" t="s">
        <v>1186</v>
      </c>
      <c r="D212" s="231" t="s">
        <v>1187</v>
      </c>
      <c r="E212" s="232">
        <v>30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4">
        <v>0</v>
      </c>
      <c r="O212" s="234">
        <f>ROUND(E212*N212,2)</f>
        <v>0</v>
      </c>
      <c r="P212" s="234">
        <v>0</v>
      </c>
      <c r="Q212" s="234">
        <f>ROUND(E212*P212,2)</f>
        <v>0</v>
      </c>
      <c r="R212" s="234"/>
      <c r="S212" s="234" t="s">
        <v>170</v>
      </c>
      <c r="T212" s="235" t="s">
        <v>170</v>
      </c>
      <c r="U212" s="216">
        <v>0.375</v>
      </c>
      <c r="V212" s="216">
        <f>ROUND(E212*U212,2)</f>
        <v>11.25</v>
      </c>
      <c r="W212" s="216"/>
      <c r="X212" s="216" t="s">
        <v>163</v>
      </c>
      <c r="Y212" s="207"/>
      <c r="Z212" s="207"/>
      <c r="AA212" s="207"/>
      <c r="AB212" s="207"/>
      <c r="AC212" s="207"/>
      <c r="AD212" s="207"/>
      <c r="AE212" s="207"/>
      <c r="AF212" s="207"/>
      <c r="AG212" s="207" t="s">
        <v>171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14"/>
      <c r="B213" s="215"/>
      <c r="C213" s="250" t="s">
        <v>1188</v>
      </c>
      <c r="D213" s="217"/>
      <c r="E213" s="218">
        <v>30</v>
      </c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165</v>
      </c>
      <c r="AH213" s="207">
        <v>0</v>
      </c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29">
        <v>74</v>
      </c>
      <c r="B214" s="230" t="s">
        <v>1189</v>
      </c>
      <c r="C214" s="249" t="s">
        <v>1190</v>
      </c>
      <c r="D214" s="231" t="s">
        <v>430</v>
      </c>
      <c r="E214" s="232">
        <v>8</v>
      </c>
      <c r="F214" s="233"/>
      <c r="G214" s="234">
        <f>ROUND(E214*F214,2)</f>
        <v>0</v>
      </c>
      <c r="H214" s="233"/>
      <c r="I214" s="234">
        <f>ROUND(E214*H214,2)</f>
        <v>0</v>
      </c>
      <c r="J214" s="233"/>
      <c r="K214" s="234">
        <f>ROUND(E214*J214,2)</f>
        <v>0</v>
      </c>
      <c r="L214" s="234">
        <v>21</v>
      </c>
      <c r="M214" s="234">
        <f>G214*(1+L214/100)</f>
        <v>0</v>
      </c>
      <c r="N214" s="234">
        <v>0</v>
      </c>
      <c r="O214" s="234">
        <f>ROUND(E214*N214,2)</f>
        <v>0</v>
      </c>
      <c r="P214" s="234">
        <v>0</v>
      </c>
      <c r="Q214" s="234">
        <f>ROUND(E214*P214,2)</f>
        <v>0</v>
      </c>
      <c r="R214" s="234"/>
      <c r="S214" s="234" t="s">
        <v>170</v>
      </c>
      <c r="T214" s="235" t="s">
        <v>170</v>
      </c>
      <c r="U214" s="216">
        <v>1</v>
      </c>
      <c r="V214" s="216">
        <f>ROUND(E214*U214,2)</f>
        <v>8</v>
      </c>
      <c r="W214" s="216"/>
      <c r="X214" s="216" t="s">
        <v>163</v>
      </c>
      <c r="Y214" s="207"/>
      <c r="Z214" s="207"/>
      <c r="AA214" s="207"/>
      <c r="AB214" s="207"/>
      <c r="AC214" s="207"/>
      <c r="AD214" s="207"/>
      <c r="AE214" s="207"/>
      <c r="AF214" s="207"/>
      <c r="AG214" s="207" t="s">
        <v>171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14"/>
      <c r="B215" s="215"/>
      <c r="C215" s="250" t="s">
        <v>1191</v>
      </c>
      <c r="D215" s="217"/>
      <c r="E215" s="218">
        <v>8</v>
      </c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165</v>
      </c>
      <c r="AH215" s="207">
        <v>0</v>
      </c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29">
        <v>75</v>
      </c>
      <c r="B216" s="230" t="s">
        <v>1192</v>
      </c>
      <c r="C216" s="249" t="s">
        <v>1193</v>
      </c>
      <c r="D216" s="231" t="s">
        <v>175</v>
      </c>
      <c r="E216" s="232">
        <v>1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4">
        <v>0</v>
      </c>
      <c r="O216" s="234">
        <f>ROUND(E216*N216,2)</f>
        <v>0</v>
      </c>
      <c r="P216" s="234">
        <v>0</v>
      </c>
      <c r="Q216" s="234">
        <f>ROUND(E216*P216,2)</f>
        <v>0</v>
      </c>
      <c r="R216" s="234"/>
      <c r="S216" s="234" t="s">
        <v>170</v>
      </c>
      <c r="T216" s="235" t="s">
        <v>170</v>
      </c>
      <c r="U216" s="216">
        <v>0.87</v>
      </c>
      <c r="V216" s="216">
        <f>ROUND(E216*U216,2)</f>
        <v>0.87</v>
      </c>
      <c r="W216" s="216"/>
      <c r="X216" s="216" t="s">
        <v>163</v>
      </c>
      <c r="Y216" s="207"/>
      <c r="Z216" s="207"/>
      <c r="AA216" s="207"/>
      <c r="AB216" s="207"/>
      <c r="AC216" s="207"/>
      <c r="AD216" s="207"/>
      <c r="AE216" s="207"/>
      <c r="AF216" s="207"/>
      <c r="AG216" s="207" t="s">
        <v>171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14"/>
      <c r="B217" s="215"/>
      <c r="C217" s="253" t="s">
        <v>1194</v>
      </c>
      <c r="D217" s="244"/>
      <c r="E217" s="244"/>
      <c r="F217" s="244"/>
      <c r="G217" s="244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07"/>
      <c r="Z217" s="207"/>
      <c r="AA217" s="207"/>
      <c r="AB217" s="207"/>
      <c r="AC217" s="207"/>
      <c r="AD217" s="207"/>
      <c r="AE217" s="207"/>
      <c r="AF217" s="207"/>
      <c r="AG217" s="207" t="s">
        <v>217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14"/>
      <c r="B218" s="215"/>
      <c r="C218" s="250" t="s">
        <v>1195</v>
      </c>
      <c r="D218" s="217"/>
      <c r="E218" s="218">
        <v>1</v>
      </c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165</v>
      </c>
      <c r="AH218" s="207">
        <v>5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29">
        <v>76</v>
      </c>
      <c r="B219" s="230" t="s">
        <v>1196</v>
      </c>
      <c r="C219" s="249" t="s">
        <v>1197</v>
      </c>
      <c r="D219" s="231" t="s">
        <v>175</v>
      </c>
      <c r="E219" s="232">
        <v>18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4">
        <v>0</v>
      </c>
      <c r="O219" s="234">
        <f>ROUND(E219*N219,2)</f>
        <v>0</v>
      </c>
      <c r="P219" s="234">
        <v>0</v>
      </c>
      <c r="Q219" s="234">
        <f>ROUND(E219*P219,2)</f>
        <v>0</v>
      </c>
      <c r="R219" s="234"/>
      <c r="S219" s="234" t="s">
        <v>170</v>
      </c>
      <c r="T219" s="235" t="s">
        <v>170</v>
      </c>
      <c r="U219" s="216">
        <v>0.61599999999999999</v>
      </c>
      <c r="V219" s="216">
        <f>ROUND(E219*U219,2)</f>
        <v>11.09</v>
      </c>
      <c r="W219" s="216"/>
      <c r="X219" s="216" t="s">
        <v>163</v>
      </c>
      <c r="Y219" s="207"/>
      <c r="Z219" s="207"/>
      <c r="AA219" s="207"/>
      <c r="AB219" s="207"/>
      <c r="AC219" s="207"/>
      <c r="AD219" s="207"/>
      <c r="AE219" s="207"/>
      <c r="AF219" s="207"/>
      <c r="AG219" s="207" t="s">
        <v>171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14"/>
      <c r="B220" s="215"/>
      <c r="C220" s="250" t="s">
        <v>1198</v>
      </c>
      <c r="D220" s="217"/>
      <c r="E220" s="218">
        <v>16</v>
      </c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165</v>
      </c>
      <c r="AH220" s="207">
        <v>5</v>
      </c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14"/>
      <c r="B221" s="215"/>
      <c r="C221" s="250" t="s">
        <v>66</v>
      </c>
      <c r="D221" s="217"/>
      <c r="E221" s="218">
        <v>2</v>
      </c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165</v>
      </c>
      <c r="AH221" s="207">
        <v>0</v>
      </c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29">
        <v>77</v>
      </c>
      <c r="B222" s="230" t="s">
        <v>1199</v>
      </c>
      <c r="C222" s="249" t="s">
        <v>1200</v>
      </c>
      <c r="D222" s="231" t="s">
        <v>175</v>
      </c>
      <c r="E222" s="232">
        <v>16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4">
        <v>0</v>
      </c>
      <c r="O222" s="234">
        <f>ROUND(E222*N222,2)</f>
        <v>0</v>
      </c>
      <c r="P222" s="234">
        <v>0</v>
      </c>
      <c r="Q222" s="234">
        <f>ROUND(E222*P222,2)</f>
        <v>0</v>
      </c>
      <c r="R222" s="234"/>
      <c r="S222" s="234" t="s">
        <v>170</v>
      </c>
      <c r="T222" s="235" t="s">
        <v>170</v>
      </c>
      <c r="U222" s="216">
        <v>4.2169999999999999E-2</v>
      </c>
      <c r="V222" s="216">
        <f>ROUND(E222*U222,2)</f>
        <v>0.67</v>
      </c>
      <c r="W222" s="216"/>
      <c r="X222" s="216" t="s">
        <v>163</v>
      </c>
      <c r="Y222" s="207"/>
      <c r="Z222" s="207"/>
      <c r="AA222" s="207"/>
      <c r="AB222" s="207"/>
      <c r="AC222" s="207"/>
      <c r="AD222" s="207"/>
      <c r="AE222" s="207"/>
      <c r="AF222" s="207"/>
      <c r="AG222" s="207" t="s">
        <v>171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">
      <c r="A223" s="214"/>
      <c r="B223" s="215"/>
      <c r="C223" s="250" t="s">
        <v>1201</v>
      </c>
      <c r="D223" s="217"/>
      <c r="E223" s="218">
        <v>16</v>
      </c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165</v>
      </c>
      <c r="AH223" s="207">
        <v>0</v>
      </c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29">
        <v>78</v>
      </c>
      <c r="B224" s="230" t="s">
        <v>1202</v>
      </c>
      <c r="C224" s="249" t="s">
        <v>1203</v>
      </c>
      <c r="D224" s="231" t="s">
        <v>175</v>
      </c>
      <c r="E224" s="232">
        <v>1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34">
        <v>0</v>
      </c>
      <c r="O224" s="234">
        <f>ROUND(E224*N224,2)</f>
        <v>0</v>
      </c>
      <c r="P224" s="234">
        <v>0</v>
      </c>
      <c r="Q224" s="234">
        <f>ROUND(E224*P224,2)</f>
        <v>0</v>
      </c>
      <c r="R224" s="234"/>
      <c r="S224" s="234" t="s">
        <v>170</v>
      </c>
      <c r="T224" s="235" t="s">
        <v>170</v>
      </c>
      <c r="U224" s="216">
        <v>2.31</v>
      </c>
      <c r="V224" s="216">
        <f>ROUND(E224*U224,2)</f>
        <v>2.31</v>
      </c>
      <c r="W224" s="216"/>
      <c r="X224" s="216" t="s">
        <v>163</v>
      </c>
      <c r="Y224" s="207"/>
      <c r="Z224" s="207"/>
      <c r="AA224" s="207"/>
      <c r="AB224" s="207"/>
      <c r="AC224" s="207"/>
      <c r="AD224" s="207"/>
      <c r="AE224" s="207"/>
      <c r="AF224" s="207"/>
      <c r="AG224" s="207" t="s">
        <v>171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14"/>
      <c r="B225" s="215"/>
      <c r="C225" s="250" t="s">
        <v>62</v>
      </c>
      <c r="D225" s="217"/>
      <c r="E225" s="218">
        <v>1</v>
      </c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165</v>
      </c>
      <c r="AH225" s="207">
        <v>0</v>
      </c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29">
        <v>79</v>
      </c>
      <c r="B226" s="230" t="s">
        <v>1204</v>
      </c>
      <c r="C226" s="249" t="s">
        <v>1205</v>
      </c>
      <c r="D226" s="231" t="s">
        <v>1206</v>
      </c>
      <c r="E226" s="232">
        <v>36</v>
      </c>
      <c r="F226" s="233"/>
      <c r="G226" s="234">
        <f>ROUND(E226*F226,2)</f>
        <v>0</v>
      </c>
      <c r="H226" s="233"/>
      <c r="I226" s="234">
        <f>ROUND(E226*H226,2)</f>
        <v>0</v>
      </c>
      <c r="J226" s="233"/>
      <c r="K226" s="234">
        <f>ROUND(E226*J226,2)</f>
        <v>0</v>
      </c>
      <c r="L226" s="234">
        <v>21</v>
      </c>
      <c r="M226" s="234">
        <f>G226*(1+L226/100)</f>
        <v>0</v>
      </c>
      <c r="N226" s="234">
        <v>0</v>
      </c>
      <c r="O226" s="234">
        <f>ROUND(E226*N226,2)</f>
        <v>0</v>
      </c>
      <c r="P226" s="234">
        <v>0</v>
      </c>
      <c r="Q226" s="234">
        <f>ROUND(E226*P226,2)</f>
        <v>0</v>
      </c>
      <c r="R226" s="234"/>
      <c r="S226" s="234" t="s">
        <v>170</v>
      </c>
      <c r="T226" s="235" t="s">
        <v>170</v>
      </c>
      <c r="U226" s="216">
        <v>1</v>
      </c>
      <c r="V226" s="216">
        <f>ROUND(E226*U226,2)</f>
        <v>36</v>
      </c>
      <c r="W226" s="216"/>
      <c r="X226" s="216" t="s">
        <v>163</v>
      </c>
      <c r="Y226" s="207"/>
      <c r="Z226" s="207"/>
      <c r="AA226" s="207"/>
      <c r="AB226" s="207"/>
      <c r="AC226" s="207"/>
      <c r="AD226" s="207"/>
      <c r="AE226" s="207"/>
      <c r="AF226" s="207"/>
      <c r="AG226" s="207" t="s">
        <v>171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50" t="s">
        <v>1207</v>
      </c>
      <c r="D227" s="217"/>
      <c r="E227" s="218">
        <v>36</v>
      </c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165</v>
      </c>
      <c r="AH227" s="207">
        <v>0</v>
      </c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29">
        <v>80</v>
      </c>
      <c r="B228" s="230" t="s">
        <v>1208</v>
      </c>
      <c r="C228" s="249" t="s">
        <v>1209</v>
      </c>
      <c r="D228" s="231" t="s">
        <v>175</v>
      </c>
      <c r="E228" s="232">
        <v>18</v>
      </c>
      <c r="F228" s="233"/>
      <c r="G228" s="234">
        <f>ROUND(E228*F228,2)</f>
        <v>0</v>
      </c>
      <c r="H228" s="233"/>
      <c r="I228" s="234">
        <f>ROUND(E228*H228,2)</f>
        <v>0</v>
      </c>
      <c r="J228" s="233"/>
      <c r="K228" s="234">
        <f>ROUND(E228*J228,2)</f>
        <v>0</v>
      </c>
      <c r="L228" s="234">
        <v>21</v>
      </c>
      <c r="M228" s="234">
        <f>G228*(1+L228/100)</f>
        <v>0</v>
      </c>
      <c r="N228" s="234">
        <v>0</v>
      </c>
      <c r="O228" s="234">
        <f>ROUND(E228*N228,2)</f>
        <v>0</v>
      </c>
      <c r="P228" s="234">
        <v>0</v>
      </c>
      <c r="Q228" s="234">
        <f>ROUND(E228*P228,2)</f>
        <v>0</v>
      </c>
      <c r="R228" s="234"/>
      <c r="S228" s="234" t="s">
        <v>161</v>
      </c>
      <c r="T228" s="235" t="s">
        <v>170</v>
      </c>
      <c r="U228" s="216">
        <v>0.61599999999999999</v>
      </c>
      <c r="V228" s="216">
        <f>ROUND(E228*U228,2)</f>
        <v>11.09</v>
      </c>
      <c r="W228" s="216"/>
      <c r="X228" s="216" t="s">
        <v>163</v>
      </c>
      <c r="Y228" s="207"/>
      <c r="Z228" s="207"/>
      <c r="AA228" s="207"/>
      <c r="AB228" s="207"/>
      <c r="AC228" s="207"/>
      <c r="AD228" s="207"/>
      <c r="AE228" s="207"/>
      <c r="AF228" s="207"/>
      <c r="AG228" s="207" t="s">
        <v>171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14"/>
      <c r="B229" s="215"/>
      <c r="C229" s="250" t="s">
        <v>1198</v>
      </c>
      <c r="D229" s="217"/>
      <c r="E229" s="218">
        <v>16</v>
      </c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165</v>
      </c>
      <c r="AH229" s="207">
        <v>5</v>
      </c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14"/>
      <c r="B230" s="215"/>
      <c r="C230" s="250" t="s">
        <v>66</v>
      </c>
      <c r="D230" s="217"/>
      <c r="E230" s="218">
        <v>2</v>
      </c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165</v>
      </c>
      <c r="AH230" s="207">
        <v>0</v>
      </c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29">
        <v>81</v>
      </c>
      <c r="B231" s="230" t="s">
        <v>1210</v>
      </c>
      <c r="C231" s="249" t="s">
        <v>1211</v>
      </c>
      <c r="D231" s="231" t="s">
        <v>232</v>
      </c>
      <c r="E231" s="232">
        <v>1</v>
      </c>
      <c r="F231" s="233"/>
      <c r="G231" s="234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34">
        <v>0</v>
      </c>
      <c r="O231" s="234">
        <f>ROUND(E231*N231,2)</f>
        <v>0</v>
      </c>
      <c r="P231" s="234">
        <v>0</v>
      </c>
      <c r="Q231" s="234">
        <f>ROUND(E231*P231,2)</f>
        <v>0</v>
      </c>
      <c r="R231" s="234"/>
      <c r="S231" s="234" t="s">
        <v>161</v>
      </c>
      <c r="T231" s="235" t="s">
        <v>162</v>
      </c>
      <c r="U231" s="216">
        <v>0</v>
      </c>
      <c r="V231" s="216">
        <f>ROUND(E231*U231,2)</f>
        <v>0</v>
      </c>
      <c r="W231" s="216"/>
      <c r="X231" s="216" t="s">
        <v>163</v>
      </c>
      <c r="Y231" s="207"/>
      <c r="Z231" s="207"/>
      <c r="AA231" s="207"/>
      <c r="AB231" s="207"/>
      <c r="AC231" s="207"/>
      <c r="AD231" s="207"/>
      <c r="AE231" s="207"/>
      <c r="AF231" s="207"/>
      <c r="AG231" s="207" t="s">
        <v>171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">
      <c r="A232" s="214"/>
      <c r="B232" s="215"/>
      <c r="C232" s="250" t="s">
        <v>62</v>
      </c>
      <c r="D232" s="217"/>
      <c r="E232" s="218">
        <v>1</v>
      </c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165</v>
      </c>
      <c r="AH232" s="207">
        <v>0</v>
      </c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29">
        <v>82</v>
      </c>
      <c r="B233" s="230" t="s">
        <v>1212</v>
      </c>
      <c r="C233" s="249" t="s">
        <v>1213</v>
      </c>
      <c r="D233" s="231" t="s">
        <v>232</v>
      </c>
      <c r="E233" s="232">
        <v>1</v>
      </c>
      <c r="F233" s="233"/>
      <c r="G233" s="234">
        <f>ROUND(E233*F233,2)</f>
        <v>0</v>
      </c>
      <c r="H233" s="233"/>
      <c r="I233" s="234">
        <f>ROUND(E233*H233,2)</f>
        <v>0</v>
      </c>
      <c r="J233" s="233"/>
      <c r="K233" s="234">
        <f>ROUND(E233*J233,2)</f>
        <v>0</v>
      </c>
      <c r="L233" s="234">
        <v>21</v>
      </c>
      <c r="M233" s="234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4"/>
      <c r="S233" s="234" t="s">
        <v>161</v>
      </c>
      <c r="T233" s="235" t="s">
        <v>162</v>
      </c>
      <c r="U233" s="216">
        <v>0.01</v>
      </c>
      <c r="V233" s="216">
        <f>ROUND(E233*U233,2)</f>
        <v>0.01</v>
      </c>
      <c r="W233" s="216"/>
      <c r="X233" s="216" t="s">
        <v>163</v>
      </c>
      <c r="Y233" s="207"/>
      <c r="Z233" s="207"/>
      <c r="AA233" s="207"/>
      <c r="AB233" s="207"/>
      <c r="AC233" s="207"/>
      <c r="AD233" s="207"/>
      <c r="AE233" s="207"/>
      <c r="AF233" s="207"/>
      <c r="AG233" s="207" t="s">
        <v>171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">
      <c r="A234" s="214"/>
      <c r="B234" s="215"/>
      <c r="C234" s="253" t="s">
        <v>233</v>
      </c>
      <c r="D234" s="244"/>
      <c r="E234" s="244"/>
      <c r="F234" s="244"/>
      <c r="G234" s="244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07"/>
      <c r="Z234" s="207"/>
      <c r="AA234" s="207"/>
      <c r="AB234" s="207"/>
      <c r="AC234" s="207"/>
      <c r="AD234" s="207"/>
      <c r="AE234" s="207"/>
      <c r="AF234" s="207"/>
      <c r="AG234" s="207" t="s">
        <v>217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">
      <c r="A235" s="214"/>
      <c r="B235" s="215"/>
      <c r="C235" s="250" t="s">
        <v>62</v>
      </c>
      <c r="D235" s="217"/>
      <c r="E235" s="218">
        <v>1</v>
      </c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165</v>
      </c>
      <c r="AH235" s="207">
        <v>0</v>
      </c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ht="22.5" outlineLevel="1" x14ac:dyDescent="0.2">
      <c r="A236" s="229">
        <v>83</v>
      </c>
      <c r="B236" s="230" t="s">
        <v>1214</v>
      </c>
      <c r="C236" s="249" t="s">
        <v>1215</v>
      </c>
      <c r="D236" s="231" t="s">
        <v>232</v>
      </c>
      <c r="E236" s="232">
        <v>1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4">
        <v>0</v>
      </c>
      <c r="O236" s="234">
        <f>ROUND(E236*N236,2)</f>
        <v>0</v>
      </c>
      <c r="P236" s="234">
        <v>0</v>
      </c>
      <c r="Q236" s="234">
        <f>ROUND(E236*P236,2)</f>
        <v>0</v>
      </c>
      <c r="R236" s="234"/>
      <c r="S236" s="234" t="s">
        <v>161</v>
      </c>
      <c r="T236" s="235" t="s">
        <v>162</v>
      </c>
      <c r="U236" s="216">
        <v>0</v>
      </c>
      <c r="V236" s="216">
        <f>ROUND(E236*U236,2)</f>
        <v>0</v>
      </c>
      <c r="W236" s="216"/>
      <c r="X236" s="216" t="s">
        <v>163</v>
      </c>
      <c r="Y236" s="207"/>
      <c r="Z236" s="207"/>
      <c r="AA236" s="207"/>
      <c r="AB236" s="207"/>
      <c r="AC236" s="207"/>
      <c r="AD236" s="207"/>
      <c r="AE236" s="207"/>
      <c r="AF236" s="207"/>
      <c r="AG236" s="207" t="s">
        <v>171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14"/>
      <c r="B237" s="215"/>
      <c r="C237" s="250" t="s">
        <v>1216</v>
      </c>
      <c r="D237" s="217"/>
      <c r="E237" s="218">
        <v>1</v>
      </c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165</v>
      </c>
      <c r="AH237" s="207">
        <v>5</v>
      </c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">
      <c r="A238" s="229">
        <v>84</v>
      </c>
      <c r="B238" s="230" t="s">
        <v>1217</v>
      </c>
      <c r="C238" s="249" t="s">
        <v>1218</v>
      </c>
      <c r="D238" s="231" t="s">
        <v>182</v>
      </c>
      <c r="E238" s="232">
        <v>4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4">
        <v>0</v>
      </c>
      <c r="O238" s="234">
        <f>ROUND(E238*N238,2)</f>
        <v>0</v>
      </c>
      <c r="P238" s="234">
        <v>0</v>
      </c>
      <c r="Q238" s="234">
        <f>ROUND(E238*P238,2)</f>
        <v>0</v>
      </c>
      <c r="R238" s="234"/>
      <c r="S238" s="234" t="s">
        <v>161</v>
      </c>
      <c r="T238" s="235" t="s">
        <v>162</v>
      </c>
      <c r="U238" s="216">
        <v>0</v>
      </c>
      <c r="V238" s="216">
        <f>ROUND(E238*U238,2)</f>
        <v>0</v>
      </c>
      <c r="W238" s="216"/>
      <c r="X238" s="216" t="s">
        <v>163</v>
      </c>
      <c r="Y238" s="207"/>
      <c r="Z238" s="207"/>
      <c r="AA238" s="207"/>
      <c r="AB238" s="207"/>
      <c r="AC238" s="207"/>
      <c r="AD238" s="207"/>
      <c r="AE238" s="207"/>
      <c r="AF238" s="207"/>
      <c r="AG238" s="207" t="s">
        <v>171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50" t="s">
        <v>1219</v>
      </c>
      <c r="D239" s="217"/>
      <c r="E239" s="218">
        <v>4</v>
      </c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165</v>
      </c>
      <c r="AH239" s="207">
        <v>5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">
      <c r="A240" s="229">
        <v>85</v>
      </c>
      <c r="B240" s="230" t="s">
        <v>1220</v>
      </c>
      <c r="C240" s="249" t="s">
        <v>1221</v>
      </c>
      <c r="D240" s="231" t="s">
        <v>182</v>
      </c>
      <c r="E240" s="232">
        <v>4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4">
        <v>0</v>
      </c>
      <c r="O240" s="234">
        <f>ROUND(E240*N240,2)</f>
        <v>0</v>
      </c>
      <c r="P240" s="234">
        <v>0</v>
      </c>
      <c r="Q240" s="234">
        <f>ROUND(E240*P240,2)</f>
        <v>0</v>
      </c>
      <c r="R240" s="234"/>
      <c r="S240" s="234" t="s">
        <v>161</v>
      </c>
      <c r="T240" s="235" t="s">
        <v>162</v>
      </c>
      <c r="U240" s="216">
        <v>0</v>
      </c>
      <c r="V240" s="216">
        <f>ROUND(E240*U240,2)</f>
        <v>0</v>
      </c>
      <c r="W240" s="216"/>
      <c r="X240" s="216" t="s">
        <v>163</v>
      </c>
      <c r="Y240" s="207"/>
      <c r="Z240" s="207"/>
      <c r="AA240" s="207"/>
      <c r="AB240" s="207"/>
      <c r="AC240" s="207"/>
      <c r="AD240" s="207"/>
      <c r="AE240" s="207"/>
      <c r="AF240" s="207"/>
      <c r="AG240" s="207" t="s">
        <v>171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14"/>
      <c r="B241" s="215"/>
      <c r="C241" s="250" t="s">
        <v>1222</v>
      </c>
      <c r="D241" s="217"/>
      <c r="E241" s="218">
        <v>4</v>
      </c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165</v>
      </c>
      <c r="AH241" s="207">
        <v>0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">
      <c r="A242" s="229">
        <v>86</v>
      </c>
      <c r="B242" s="230" t="s">
        <v>1223</v>
      </c>
      <c r="C242" s="249" t="s">
        <v>1224</v>
      </c>
      <c r="D242" s="231" t="s">
        <v>232</v>
      </c>
      <c r="E242" s="232">
        <v>1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4">
        <v>0</v>
      </c>
      <c r="O242" s="234">
        <f>ROUND(E242*N242,2)</f>
        <v>0</v>
      </c>
      <c r="P242" s="234">
        <v>0</v>
      </c>
      <c r="Q242" s="234">
        <f>ROUND(E242*P242,2)</f>
        <v>0</v>
      </c>
      <c r="R242" s="234"/>
      <c r="S242" s="234" t="s">
        <v>161</v>
      </c>
      <c r="T242" s="235" t="s">
        <v>162</v>
      </c>
      <c r="U242" s="216">
        <v>0</v>
      </c>
      <c r="V242" s="216">
        <f>ROUND(E242*U242,2)</f>
        <v>0</v>
      </c>
      <c r="W242" s="216"/>
      <c r="X242" s="216" t="s">
        <v>163</v>
      </c>
      <c r="Y242" s="207"/>
      <c r="Z242" s="207"/>
      <c r="AA242" s="207"/>
      <c r="AB242" s="207"/>
      <c r="AC242" s="207"/>
      <c r="AD242" s="207"/>
      <c r="AE242" s="207"/>
      <c r="AF242" s="207"/>
      <c r="AG242" s="207" t="s">
        <v>171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53" t="s">
        <v>385</v>
      </c>
      <c r="D243" s="244"/>
      <c r="E243" s="244"/>
      <c r="F243" s="244"/>
      <c r="G243" s="244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217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">
      <c r="A244" s="214"/>
      <c r="B244" s="215"/>
      <c r="C244" s="250" t="s">
        <v>62</v>
      </c>
      <c r="D244" s="217"/>
      <c r="E244" s="218">
        <v>1</v>
      </c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165</v>
      </c>
      <c r="AH244" s="207">
        <v>0</v>
      </c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29">
        <v>87</v>
      </c>
      <c r="B245" s="230" t="s">
        <v>1225</v>
      </c>
      <c r="C245" s="249" t="s">
        <v>1226</v>
      </c>
      <c r="D245" s="231" t="s">
        <v>232</v>
      </c>
      <c r="E245" s="232">
        <v>1</v>
      </c>
      <c r="F245" s="233"/>
      <c r="G245" s="234">
        <f>ROUND(E245*F245,2)</f>
        <v>0</v>
      </c>
      <c r="H245" s="233"/>
      <c r="I245" s="234">
        <f>ROUND(E245*H245,2)</f>
        <v>0</v>
      </c>
      <c r="J245" s="233"/>
      <c r="K245" s="234">
        <f>ROUND(E245*J245,2)</f>
        <v>0</v>
      </c>
      <c r="L245" s="234">
        <v>21</v>
      </c>
      <c r="M245" s="234">
        <f>G245*(1+L245/100)</f>
        <v>0</v>
      </c>
      <c r="N245" s="234">
        <v>0</v>
      </c>
      <c r="O245" s="234">
        <f>ROUND(E245*N245,2)</f>
        <v>0</v>
      </c>
      <c r="P245" s="234">
        <v>0</v>
      </c>
      <c r="Q245" s="234">
        <f>ROUND(E245*P245,2)</f>
        <v>0</v>
      </c>
      <c r="R245" s="234"/>
      <c r="S245" s="234" t="s">
        <v>161</v>
      </c>
      <c r="T245" s="235" t="s">
        <v>162</v>
      </c>
      <c r="U245" s="216">
        <v>0</v>
      </c>
      <c r="V245" s="216">
        <f>ROUND(E245*U245,2)</f>
        <v>0</v>
      </c>
      <c r="W245" s="216"/>
      <c r="X245" s="216" t="s">
        <v>163</v>
      </c>
      <c r="Y245" s="207"/>
      <c r="Z245" s="207"/>
      <c r="AA245" s="207"/>
      <c r="AB245" s="207"/>
      <c r="AC245" s="207"/>
      <c r="AD245" s="207"/>
      <c r="AE245" s="207"/>
      <c r="AF245" s="207"/>
      <c r="AG245" s="207" t="s">
        <v>171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14"/>
      <c r="B246" s="215"/>
      <c r="C246" s="253" t="s">
        <v>385</v>
      </c>
      <c r="D246" s="244"/>
      <c r="E246" s="244"/>
      <c r="F246" s="244"/>
      <c r="G246" s="244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07"/>
      <c r="Z246" s="207"/>
      <c r="AA246" s="207"/>
      <c r="AB246" s="207"/>
      <c r="AC246" s="207"/>
      <c r="AD246" s="207"/>
      <c r="AE246" s="207"/>
      <c r="AF246" s="207"/>
      <c r="AG246" s="207" t="s">
        <v>217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14"/>
      <c r="B247" s="215"/>
      <c r="C247" s="250" t="s">
        <v>62</v>
      </c>
      <c r="D247" s="217"/>
      <c r="E247" s="218">
        <v>1</v>
      </c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165</v>
      </c>
      <c r="AH247" s="207">
        <v>0</v>
      </c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ht="22.5" outlineLevel="1" x14ac:dyDescent="0.2">
      <c r="A248" s="229">
        <v>88</v>
      </c>
      <c r="B248" s="230" t="s">
        <v>1227</v>
      </c>
      <c r="C248" s="249" t="s">
        <v>1228</v>
      </c>
      <c r="D248" s="231" t="s">
        <v>208</v>
      </c>
      <c r="E248" s="232">
        <v>1</v>
      </c>
      <c r="F248" s="233"/>
      <c r="G248" s="234">
        <f>ROUND(E248*F248,2)</f>
        <v>0</v>
      </c>
      <c r="H248" s="233"/>
      <c r="I248" s="234">
        <f>ROUND(E248*H248,2)</f>
        <v>0</v>
      </c>
      <c r="J248" s="233"/>
      <c r="K248" s="234">
        <f>ROUND(E248*J248,2)</f>
        <v>0</v>
      </c>
      <c r="L248" s="234">
        <v>21</v>
      </c>
      <c r="M248" s="234">
        <f>G248*(1+L248/100)</f>
        <v>0</v>
      </c>
      <c r="N248" s="234">
        <v>0</v>
      </c>
      <c r="O248" s="234">
        <f>ROUND(E248*N248,2)</f>
        <v>0</v>
      </c>
      <c r="P248" s="234">
        <v>0</v>
      </c>
      <c r="Q248" s="234">
        <f>ROUND(E248*P248,2)</f>
        <v>0</v>
      </c>
      <c r="R248" s="234"/>
      <c r="S248" s="234" t="s">
        <v>161</v>
      </c>
      <c r="T248" s="235" t="s">
        <v>162</v>
      </c>
      <c r="U248" s="216">
        <v>1</v>
      </c>
      <c r="V248" s="216">
        <f>ROUND(E248*U248,2)</f>
        <v>1</v>
      </c>
      <c r="W248" s="216"/>
      <c r="X248" s="216" t="s">
        <v>163</v>
      </c>
      <c r="Y248" s="207"/>
      <c r="Z248" s="207"/>
      <c r="AA248" s="207"/>
      <c r="AB248" s="207"/>
      <c r="AC248" s="207"/>
      <c r="AD248" s="207"/>
      <c r="AE248" s="207"/>
      <c r="AF248" s="207"/>
      <c r="AG248" s="207" t="s">
        <v>171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14"/>
      <c r="B249" s="215"/>
      <c r="C249" s="253" t="s">
        <v>1229</v>
      </c>
      <c r="D249" s="244"/>
      <c r="E249" s="244"/>
      <c r="F249" s="244"/>
      <c r="G249" s="244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07"/>
      <c r="Z249" s="207"/>
      <c r="AA249" s="207"/>
      <c r="AB249" s="207"/>
      <c r="AC249" s="207"/>
      <c r="AD249" s="207"/>
      <c r="AE249" s="207"/>
      <c r="AF249" s="207"/>
      <c r="AG249" s="207" t="s">
        <v>217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">
      <c r="A250" s="214"/>
      <c r="B250" s="215"/>
      <c r="C250" s="250" t="s">
        <v>1195</v>
      </c>
      <c r="D250" s="217"/>
      <c r="E250" s="218">
        <v>1</v>
      </c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165</v>
      </c>
      <c r="AH250" s="207">
        <v>5</v>
      </c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29">
        <v>89</v>
      </c>
      <c r="B251" s="230" t="s">
        <v>1230</v>
      </c>
      <c r="C251" s="249" t="s">
        <v>1231</v>
      </c>
      <c r="D251" s="231" t="s">
        <v>232</v>
      </c>
      <c r="E251" s="232">
        <v>1</v>
      </c>
      <c r="F251" s="233"/>
      <c r="G251" s="234">
        <f>ROUND(E251*F251,2)</f>
        <v>0</v>
      </c>
      <c r="H251" s="233"/>
      <c r="I251" s="234">
        <f>ROUND(E251*H251,2)</f>
        <v>0</v>
      </c>
      <c r="J251" s="233"/>
      <c r="K251" s="234">
        <f>ROUND(E251*J251,2)</f>
        <v>0</v>
      </c>
      <c r="L251" s="234">
        <v>21</v>
      </c>
      <c r="M251" s="234">
        <f>G251*(1+L251/100)</f>
        <v>0</v>
      </c>
      <c r="N251" s="234">
        <v>0</v>
      </c>
      <c r="O251" s="234">
        <f>ROUND(E251*N251,2)</f>
        <v>0</v>
      </c>
      <c r="P251" s="234">
        <v>0</v>
      </c>
      <c r="Q251" s="234">
        <f>ROUND(E251*P251,2)</f>
        <v>0</v>
      </c>
      <c r="R251" s="234"/>
      <c r="S251" s="234" t="s">
        <v>161</v>
      </c>
      <c r="T251" s="235" t="s">
        <v>162</v>
      </c>
      <c r="U251" s="216">
        <v>0</v>
      </c>
      <c r="V251" s="216">
        <f>ROUND(E251*U251,2)</f>
        <v>0</v>
      </c>
      <c r="W251" s="216"/>
      <c r="X251" s="216" t="s">
        <v>163</v>
      </c>
      <c r="Y251" s="207"/>
      <c r="Z251" s="207"/>
      <c r="AA251" s="207"/>
      <c r="AB251" s="207"/>
      <c r="AC251" s="207"/>
      <c r="AD251" s="207"/>
      <c r="AE251" s="207"/>
      <c r="AF251" s="207"/>
      <c r="AG251" s="207" t="s">
        <v>171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">
      <c r="A252" s="214"/>
      <c r="B252" s="215"/>
      <c r="C252" s="253" t="s">
        <v>385</v>
      </c>
      <c r="D252" s="244"/>
      <c r="E252" s="244"/>
      <c r="F252" s="244"/>
      <c r="G252" s="244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07"/>
      <c r="Z252" s="207"/>
      <c r="AA252" s="207"/>
      <c r="AB252" s="207"/>
      <c r="AC252" s="207"/>
      <c r="AD252" s="207"/>
      <c r="AE252" s="207"/>
      <c r="AF252" s="207"/>
      <c r="AG252" s="207" t="s">
        <v>217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14"/>
      <c r="B253" s="215"/>
      <c r="C253" s="250" t="s">
        <v>62</v>
      </c>
      <c r="D253" s="217"/>
      <c r="E253" s="218">
        <v>1</v>
      </c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165</v>
      </c>
      <c r="AH253" s="207">
        <v>0</v>
      </c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29">
        <v>90</v>
      </c>
      <c r="B254" s="230" t="s">
        <v>1232</v>
      </c>
      <c r="C254" s="249" t="s">
        <v>1233</v>
      </c>
      <c r="D254" s="231" t="s">
        <v>208</v>
      </c>
      <c r="E254" s="232">
        <v>1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4">
        <v>0</v>
      </c>
      <c r="O254" s="234">
        <f>ROUND(E254*N254,2)</f>
        <v>0</v>
      </c>
      <c r="P254" s="234">
        <v>0</v>
      </c>
      <c r="Q254" s="234">
        <f>ROUND(E254*P254,2)</f>
        <v>0</v>
      </c>
      <c r="R254" s="234"/>
      <c r="S254" s="234" t="s">
        <v>161</v>
      </c>
      <c r="T254" s="235" t="s">
        <v>162</v>
      </c>
      <c r="U254" s="216">
        <v>1</v>
      </c>
      <c r="V254" s="216">
        <f>ROUND(E254*U254,2)</f>
        <v>1</v>
      </c>
      <c r="W254" s="216"/>
      <c r="X254" s="216" t="s">
        <v>163</v>
      </c>
      <c r="Y254" s="207"/>
      <c r="Z254" s="207"/>
      <c r="AA254" s="207"/>
      <c r="AB254" s="207"/>
      <c r="AC254" s="207"/>
      <c r="AD254" s="207"/>
      <c r="AE254" s="207"/>
      <c r="AF254" s="207"/>
      <c r="AG254" s="207" t="s">
        <v>171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14"/>
      <c r="B255" s="215"/>
      <c r="C255" s="250" t="s">
        <v>1234</v>
      </c>
      <c r="D255" s="217"/>
      <c r="E255" s="218">
        <v>1</v>
      </c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165</v>
      </c>
      <c r="AH255" s="207">
        <v>5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29">
        <v>91</v>
      </c>
      <c r="B256" s="230" t="s">
        <v>1235</v>
      </c>
      <c r="C256" s="249" t="s">
        <v>1236</v>
      </c>
      <c r="D256" s="231" t="s">
        <v>182</v>
      </c>
      <c r="E256" s="232">
        <v>297.60000000000002</v>
      </c>
      <c r="F256" s="233"/>
      <c r="G256" s="234">
        <f>ROUND(E256*F256,2)</f>
        <v>0</v>
      </c>
      <c r="H256" s="233"/>
      <c r="I256" s="234">
        <f>ROUND(E256*H256,2)</f>
        <v>0</v>
      </c>
      <c r="J256" s="233"/>
      <c r="K256" s="234">
        <f>ROUND(E256*J256,2)</f>
        <v>0</v>
      </c>
      <c r="L256" s="234">
        <v>21</v>
      </c>
      <c r="M256" s="234">
        <f>G256*(1+L256/100)</f>
        <v>0</v>
      </c>
      <c r="N256" s="234">
        <v>0</v>
      </c>
      <c r="O256" s="234">
        <f>ROUND(E256*N256,2)</f>
        <v>0</v>
      </c>
      <c r="P256" s="234">
        <v>0</v>
      </c>
      <c r="Q256" s="234">
        <f>ROUND(E256*P256,2)</f>
        <v>0</v>
      </c>
      <c r="R256" s="234"/>
      <c r="S256" s="234" t="s">
        <v>161</v>
      </c>
      <c r="T256" s="235" t="s">
        <v>162</v>
      </c>
      <c r="U256" s="216">
        <v>0</v>
      </c>
      <c r="V256" s="216">
        <f>ROUND(E256*U256,2)</f>
        <v>0</v>
      </c>
      <c r="W256" s="216"/>
      <c r="X256" s="216" t="s">
        <v>163</v>
      </c>
      <c r="Y256" s="207"/>
      <c r="Z256" s="207"/>
      <c r="AA256" s="207"/>
      <c r="AB256" s="207"/>
      <c r="AC256" s="207"/>
      <c r="AD256" s="207"/>
      <c r="AE256" s="207"/>
      <c r="AF256" s="207"/>
      <c r="AG256" s="207" t="s">
        <v>171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">
      <c r="A257" s="214"/>
      <c r="B257" s="215"/>
      <c r="C257" s="250" t="s">
        <v>1237</v>
      </c>
      <c r="D257" s="217"/>
      <c r="E257" s="218">
        <v>297.60000000000002</v>
      </c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165</v>
      </c>
      <c r="AH257" s="207">
        <v>0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29">
        <v>92</v>
      </c>
      <c r="B258" s="230" t="s">
        <v>1238</v>
      </c>
      <c r="C258" s="249" t="s">
        <v>1239</v>
      </c>
      <c r="D258" s="231" t="s">
        <v>182</v>
      </c>
      <c r="E258" s="232">
        <v>297.60000000000002</v>
      </c>
      <c r="F258" s="233"/>
      <c r="G258" s="234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34">
        <v>0</v>
      </c>
      <c r="O258" s="234">
        <f>ROUND(E258*N258,2)</f>
        <v>0</v>
      </c>
      <c r="P258" s="234">
        <v>0</v>
      </c>
      <c r="Q258" s="234">
        <f>ROUND(E258*P258,2)</f>
        <v>0</v>
      </c>
      <c r="R258" s="234"/>
      <c r="S258" s="234" t="s">
        <v>161</v>
      </c>
      <c r="T258" s="235" t="s">
        <v>162</v>
      </c>
      <c r="U258" s="216">
        <v>0.01</v>
      </c>
      <c r="V258" s="216">
        <f>ROUND(E258*U258,2)</f>
        <v>2.98</v>
      </c>
      <c r="W258" s="216"/>
      <c r="X258" s="216" t="s">
        <v>163</v>
      </c>
      <c r="Y258" s="207"/>
      <c r="Z258" s="207"/>
      <c r="AA258" s="207"/>
      <c r="AB258" s="207"/>
      <c r="AC258" s="207"/>
      <c r="AD258" s="207"/>
      <c r="AE258" s="207"/>
      <c r="AF258" s="207"/>
      <c r="AG258" s="207" t="s">
        <v>171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14"/>
      <c r="B259" s="215"/>
      <c r="C259" s="253" t="s">
        <v>233</v>
      </c>
      <c r="D259" s="244"/>
      <c r="E259" s="244"/>
      <c r="F259" s="244"/>
      <c r="G259" s="244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217</v>
      </c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14"/>
      <c r="B260" s="215"/>
      <c r="C260" s="250" t="s">
        <v>1240</v>
      </c>
      <c r="D260" s="217"/>
      <c r="E260" s="218">
        <v>297.60000000000002</v>
      </c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165</v>
      </c>
      <c r="AH260" s="207">
        <v>5</v>
      </c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29">
        <v>93</v>
      </c>
      <c r="B261" s="230" t="s">
        <v>1241</v>
      </c>
      <c r="C261" s="249" t="s">
        <v>1242</v>
      </c>
      <c r="D261" s="231" t="s">
        <v>182</v>
      </c>
      <c r="E261" s="232">
        <v>297.60000000000002</v>
      </c>
      <c r="F261" s="233"/>
      <c r="G261" s="234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34">
        <v>0</v>
      </c>
      <c r="O261" s="234">
        <f>ROUND(E261*N261,2)</f>
        <v>0</v>
      </c>
      <c r="P261" s="234">
        <v>0</v>
      </c>
      <c r="Q261" s="234">
        <f>ROUND(E261*P261,2)</f>
        <v>0</v>
      </c>
      <c r="R261" s="234"/>
      <c r="S261" s="234" t="s">
        <v>161</v>
      </c>
      <c r="T261" s="235" t="s">
        <v>162</v>
      </c>
      <c r="U261" s="216">
        <v>8.3300000000000006E-3</v>
      </c>
      <c r="V261" s="216">
        <f>ROUND(E261*U261,2)</f>
        <v>2.48</v>
      </c>
      <c r="W261" s="216"/>
      <c r="X261" s="216" t="s">
        <v>163</v>
      </c>
      <c r="Y261" s="207"/>
      <c r="Z261" s="207"/>
      <c r="AA261" s="207"/>
      <c r="AB261" s="207"/>
      <c r="AC261" s="207"/>
      <c r="AD261" s="207"/>
      <c r="AE261" s="207"/>
      <c r="AF261" s="207"/>
      <c r="AG261" s="207" t="s">
        <v>171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">
      <c r="A262" s="214"/>
      <c r="B262" s="215"/>
      <c r="C262" s="253" t="s">
        <v>233</v>
      </c>
      <c r="D262" s="244"/>
      <c r="E262" s="244"/>
      <c r="F262" s="244"/>
      <c r="G262" s="244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07"/>
      <c r="Z262" s="207"/>
      <c r="AA262" s="207"/>
      <c r="AB262" s="207"/>
      <c r="AC262" s="207"/>
      <c r="AD262" s="207"/>
      <c r="AE262" s="207"/>
      <c r="AF262" s="207"/>
      <c r="AG262" s="207" t="s">
        <v>217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14"/>
      <c r="B263" s="215"/>
      <c r="C263" s="250" t="s">
        <v>1240</v>
      </c>
      <c r="D263" s="217"/>
      <c r="E263" s="218">
        <v>297.60000000000002</v>
      </c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165</v>
      </c>
      <c r="AH263" s="207">
        <v>5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ht="22.5" outlineLevel="1" x14ac:dyDescent="0.2">
      <c r="A264" s="229">
        <v>94</v>
      </c>
      <c r="B264" s="230" t="s">
        <v>1243</v>
      </c>
      <c r="C264" s="249" t="s">
        <v>1244</v>
      </c>
      <c r="D264" s="231" t="s">
        <v>232</v>
      </c>
      <c r="E264" s="232">
        <v>1</v>
      </c>
      <c r="F264" s="233"/>
      <c r="G264" s="234">
        <f>ROUND(E264*F264,2)</f>
        <v>0</v>
      </c>
      <c r="H264" s="233"/>
      <c r="I264" s="234">
        <f>ROUND(E264*H264,2)</f>
        <v>0</v>
      </c>
      <c r="J264" s="233"/>
      <c r="K264" s="234">
        <f>ROUND(E264*J264,2)</f>
        <v>0</v>
      </c>
      <c r="L264" s="234">
        <v>21</v>
      </c>
      <c r="M264" s="234">
        <f>G264*(1+L264/100)</f>
        <v>0</v>
      </c>
      <c r="N264" s="234">
        <v>0</v>
      </c>
      <c r="O264" s="234">
        <f>ROUND(E264*N264,2)</f>
        <v>0</v>
      </c>
      <c r="P264" s="234">
        <v>0</v>
      </c>
      <c r="Q264" s="234">
        <f>ROUND(E264*P264,2)</f>
        <v>0</v>
      </c>
      <c r="R264" s="234"/>
      <c r="S264" s="234" t="s">
        <v>161</v>
      </c>
      <c r="T264" s="235" t="s">
        <v>162</v>
      </c>
      <c r="U264" s="216">
        <v>0</v>
      </c>
      <c r="V264" s="216">
        <f>ROUND(E264*U264,2)</f>
        <v>0</v>
      </c>
      <c r="W264" s="216"/>
      <c r="X264" s="216" t="s">
        <v>163</v>
      </c>
      <c r="Y264" s="207"/>
      <c r="Z264" s="207"/>
      <c r="AA264" s="207"/>
      <c r="AB264" s="207"/>
      <c r="AC264" s="207"/>
      <c r="AD264" s="207"/>
      <c r="AE264" s="207"/>
      <c r="AF264" s="207"/>
      <c r="AG264" s="207" t="s">
        <v>171</v>
      </c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">
      <c r="A265" s="214"/>
      <c r="B265" s="215"/>
      <c r="C265" s="250" t="s">
        <v>62</v>
      </c>
      <c r="D265" s="217"/>
      <c r="E265" s="218">
        <v>1</v>
      </c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165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29">
        <v>95</v>
      </c>
      <c r="B266" s="230" t="s">
        <v>1245</v>
      </c>
      <c r="C266" s="249" t="s">
        <v>1246</v>
      </c>
      <c r="D266" s="231" t="s">
        <v>232</v>
      </c>
      <c r="E266" s="232">
        <v>1</v>
      </c>
      <c r="F266" s="233"/>
      <c r="G266" s="234">
        <f>ROUND(E266*F266,2)</f>
        <v>0</v>
      </c>
      <c r="H266" s="233"/>
      <c r="I266" s="234">
        <f>ROUND(E266*H266,2)</f>
        <v>0</v>
      </c>
      <c r="J266" s="233"/>
      <c r="K266" s="234">
        <f>ROUND(E266*J266,2)</f>
        <v>0</v>
      </c>
      <c r="L266" s="234">
        <v>21</v>
      </c>
      <c r="M266" s="234">
        <f>G266*(1+L266/100)</f>
        <v>0</v>
      </c>
      <c r="N266" s="234">
        <v>0</v>
      </c>
      <c r="O266" s="234">
        <f>ROUND(E266*N266,2)</f>
        <v>0</v>
      </c>
      <c r="P266" s="234">
        <v>0</v>
      </c>
      <c r="Q266" s="234">
        <f>ROUND(E266*P266,2)</f>
        <v>0</v>
      </c>
      <c r="R266" s="234"/>
      <c r="S266" s="234" t="s">
        <v>161</v>
      </c>
      <c r="T266" s="235" t="s">
        <v>162</v>
      </c>
      <c r="U266" s="216">
        <v>0.01</v>
      </c>
      <c r="V266" s="216">
        <f>ROUND(E266*U266,2)</f>
        <v>0.01</v>
      </c>
      <c r="W266" s="216"/>
      <c r="X266" s="216" t="s">
        <v>163</v>
      </c>
      <c r="Y266" s="207"/>
      <c r="Z266" s="207"/>
      <c r="AA266" s="207"/>
      <c r="AB266" s="207"/>
      <c r="AC266" s="207"/>
      <c r="AD266" s="207"/>
      <c r="AE266" s="207"/>
      <c r="AF266" s="207"/>
      <c r="AG266" s="207" t="s">
        <v>171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14"/>
      <c r="B267" s="215"/>
      <c r="C267" s="253" t="s">
        <v>233</v>
      </c>
      <c r="D267" s="244"/>
      <c r="E267" s="244"/>
      <c r="F267" s="244"/>
      <c r="G267" s="244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07"/>
      <c r="Z267" s="207"/>
      <c r="AA267" s="207"/>
      <c r="AB267" s="207"/>
      <c r="AC267" s="207"/>
      <c r="AD267" s="207"/>
      <c r="AE267" s="207"/>
      <c r="AF267" s="207"/>
      <c r="AG267" s="207" t="s">
        <v>217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14"/>
      <c r="B268" s="215"/>
      <c r="C268" s="250" t="s">
        <v>62</v>
      </c>
      <c r="D268" s="217"/>
      <c r="E268" s="218">
        <v>1</v>
      </c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165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ht="22.5" outlineLevel="1" x14ac:dyDescent="0.2">
      <c r="A269" s="229">
        <v>96</v>
      </c>
      <c r="B269" s="230" t="s">
        <v>1247</v>
      </c>
      <c r="C269" s="249" t="s">
        <v>1248</v>
      </c>
      <c r="D269" s="231" t="s">
        <v>232</v>
      </c>
      <c r="E269" s="232">
        <v>1</v>
      </c>
      <c r="F269" s="233"/>
      <c r="G269" s="234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4">
        <v>0</v>
      </c>
      <c r="O269" s="234">
        <f>ROUND(E269*N269,2)</f>
        <v>0</v>
      </c>
      <c r="P269" s="234">
        <v>0</v>
      </c>
      <c r="Q269" s="234">
        <f>ROUND(E269*P269,2)</f>
        <v>0</v>
      </c>
      <c r="R269" s="234"/>
      <c r="S269" s="234" t="s">
        <v>161</v>
      </c>
      <c r="T269" s="235" t="s">
        <v>162</v>
      </c>
      <c r="U269" s="216">
        <v>0</v>
      </c>
      <c r="V269" s="216">
        <f>ROUND(E269*U269,2)</f>
        <v>0</v>
      </c>
      <c r="W269" s="216"/>
      <c r="X269" s="216" t="s">
        <v>163</v>
      </c>
      <c r="Y269" s="207"/>
      <c r="Z269" s="207"/>
      <c r="AA269" s="207"/>
      <c r="AB269" s="207"/>
      <c r="AC269" s="207"/>
      <c r="AD269" s="207"/>
      <c r="AE269" s="207"/>
      <c r="AF269" s="207"/>
      <c r="AG269" s="207" t="s">
        <v>171</v>
      </c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14"/>
      <c r="B270" s="215"/>
      <c r="C270" s="250" t="s">
        <v>62</v>
      </c>
      <c r="D270" s="217"/>
      <c r="E270" s="218">
        <v>1</v>
      </c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165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29">
        <v>97</v>
      </c>
      <c r="B271" s="230" t="s">
        <v>1249</v>
      </c>
      <c r="C271" s="249" t="s">
        <v>1250</v>
      </c>
      <c r="D271" s="231" t="s">
        <v>232</v>
      </c>
      <c r="E271" s="232">
        <v>1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4">
        <v>0</v>
      </c>
      <c r="O271" s="234">
        <f>ROUND(E271*N271,2)</f>
        <v>0</v>
      </c>
      <c r="P271" s="234">
        <v>0</v>
      </c>
      <c r="Q271" s="234">
        <f>ROUND(E271*P271,2)</f>
        <v>0</v>
      </c>
      <c r="R271" s="234"/>
      <c r="S271" s="234" t="s">
        <v>161</v>
      </c>
      <c r="T271" s="235" t="s">
        <v>162</v>
      </c>
      <c r="U271" s="216">
        <v>0</v>
      </c>
      <c r="V271" s="216">
        <f>ROUND(E271*U271,2)</f>
        <v>0</v>
      </c>
      <c r="W271" s="216"/>
      <c r="X271" s="216" t="s">
        <v>163</v>
      </c>
      <c r="Y271" s="207"/>
      <c r="Z271" s="207"/>
      <c r="AA271" s="207"/>
      <c r="AB271" s="207"/>
      <c r="AC271" s="207"/>
      <c r="AD271" s="207"/>
      <c r="AE271" s="207"/>
      <c r="AF271" s="207"/>
      <c r="AG271" s="207" t="s">
        <v>171</v>
      </c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">
      <c r="A272" s="214"/>
      <c r="B272" s="215"/>
      <c r="C272" s="250" t="s">
        <v>1251</v>
      </c>
      <c r="D272" s="217"/>
      <c r="E272" s="218">
        <v>1</v>
      </c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165</v>
      </c>
      <c r="AH272" s="207">
        <v>5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29">
        <v>98</v>
      </c>
      <c r="B273" s="230" t="s">
        <v>1252</v>
      </c>
      <c r="C273" s="249" t="s">
        <v>1253</v>
      </c>
      <c r="D273" s="231" t="s">
        <v>182</v>
      </c>
      <c r="E273" s="232">
        <v>593.5</v>
      </c>
      <c r="F273" s="233"/>
      <c r="G273" s="234">
        <f>ROUND(E273*F273,2)</f>
        <v>0</v>
      </c>
      <c r="H273" s="233"/>
      <c r="I273" s="234">
        <f>ROUND(E273*H273,2)</f>
        <v>0</v>
      </c>
      <c r="J273" s="233"/>
      <c r="K273" s="234">
        <f>ROUND(E273*J273,2)</f>
        <v>0</v>
      </c>
      <c r="L273" s="234">
        <v>21</v>
      </c>
      <c r="M273" s="234">
        <f>G273*(1+L273/100)</f>
        <v>0</v>
      </c>
      <c r="N273" s="234">
        <v>9.0000000000000006E-5</v>
      </c>
      <c r="O273" s="234">
        <f>ROUND(E273*N273,2)</f>
        <v>0.05</v>
      </c>
      <c r="P273" s="234">
        <v>0</v>
      </c>
      <c r="Q273" s="234">
        <f>ROUND(E273*P273,2)</f>
        <v>0</v>
      </c>
      <c r="R273" s="234"/>
      <c r="S273" s="234" t="s">
        <v>161</v>
      </c>
      <c r="T273" s="235" t="s">
        <v>162</v>
      </c>
      <c r="U273" s="216">
        <v>0</v>
      </c>
      <c r="V273" s="216">
        <f>ROUND(E273*U273,2)</f>
        <v>0</v>
      </c>
      <c r="W273" s="216"/>
      <c r="X273" s="216" t="s">
        <v>252</v>
      </c>
      <c r="Y273" s="207"/>
      <c r="Z273" s="207"/>
      <c r="AA273" s="207"/>
      <c r="AB273" s="207"/>
      <c r="AC273" s="207"/>
      <c r="AD273" s="207"/>
      <c r="AE273" s="207"/>
      <c r="AF273" s="207"/>
      <c r="AG273" s="207" t="s">
        <v>253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14"/>
      <c r="B274" s="215"/>
      <c r="C274" s="250" t="s">
        <v>1254</v>
      </c>
      <c r="D274" s="217"/>
      <c r="E274" s="218">
        <v>593.5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165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29">
        <v>99</v>
      </c>
      <c r="B275" s="230" t="s">
        <v>1255</v>
      </c>
      <c r="C275" s="249" t="s">
        <v>1256</v>
      </c>
      <c r="D275" s="231" t="s">
        <v>182</v>
      </c>
      <c r="E275" s="232">
        <v>295.60000000000002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4">
        <v>0</v>
      </c>
      <c r="O275" s="234">
        <f>ROUND(E275*N275,2)</f>
        <v>0</v>
      </c>
      <c r="P275" s="234">
        <v>0</v>
      </c>
      <c r="Q275" s="234">
        <f>ROUND(E275*P275,2)</f>
        <v>0</v>
      </c>
      <c r="R275" s="234"/>
      <c r="S275" s="234" t="s">
        <v>161</v>
      </c>
      <c r="T275" s="235" t="s">
        <v>162</v>
      </c>
      <c r="U275" s="216">
        <v>0.01</v>
      </c>
      <c r="V275" s="216">
        <f>ROUND(E275*U275,2)</f>
        <v>2.96</v>
      </c>
      <c r="W275" s="216"/>
      <c r="X275" s="216" t="s">
        <v>252</v>
      </c>
      <c r="Y275" s="207"/>
      <c r="Z275" s="207"/>
      <c r="AA275" s="207"/>
      <c r="AB275" s="207"/>
      <c r="AC275" s="207"/>
      <c r="AD275" s="207"/>
      <c r="AE275" s="207"/>
      <c r="AF275" s="207"/>
      <c r="AG275" s="207" t="s">
        <v>253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14"/>
      <c r="B276" s="215"/>
      <c r="C276" s="250" t="s">
        <v>1257</v>
      </c>
      <c r="D276" s="217"/>
      <c r="E276" s="218">
        <v>295.60000000000002</v>
      </c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165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29">
        <v>100</v>
      </c>
      <c r="B277" s="230" t="s">
        <v>1258</v>
      </c>
      <c r="C277" s="249" t="s">
        <v>1259</v>
      </c>
      <c r="D277" s="231" t="s">
        <v>250</v>
      </c>
      <c r="E277" s="232">
        <v>297.60000000000002</v>
      </c>
      <c r="F277" s="233"/>
      <c r="G277" s="234">
        <f>ROUND(E277*F277,2)</f>
        <v>0</v>
      </c>
      <c r="H277" s="233"/>
      <c r="I277" s="234">
        <f>ROUND(E277*H277,2)</f>
        <v>0</v>
      </c>
      <c r="J277" s="233"/>
      <c r="K277" s="234">
        <f>ROUND(E277*J277,2)</f>
        <v>0</v>
      </c>
      <c r="L277" s="234">
        <v>21</v>
      </c>
      <c r="M277" s="234">
        <f>G277*(1+L277/100)</f>
        <v>0</v>
      </c>
      <c r="N277" s="234">
        <v>0</v>
      </c>
      <c r="O277" s="234">
        <f>ROUND(E277*N277,2)</f>
        <v>0</v>
      </c>
      <c r="P277" s="234">
        <v>0</v>
      </c>
      <c r="Q277" s="234">
        <f>ROUND(E277*P277,2)</f>
        <v>0</v>
      </c>
      <c r="R277" s="234"/>
      <c r="S277" s="234" t="s">
        <v>161</v>
      </c>
      <c r="T277" s="235" t="s">
        <v>1260</v>
      </c>
      <c r="U277" s="216">
        <v>1.43</v>
      </c>
      <c r="V277" s="216">
        <f>ROUND(E277*U277,2)</f>
        <v>425.57</v>
      </c>
      <c r="W277" s="216"/>
      <c r="X277" s="216" t="s">
        <v>252</v>
      </c>
      <c r="Y277" s="207"/>
      <c r="Z277" s="207"/>
      <c r="AA277" s="207"/>
      <c r="AB277" s="207"/>
      <c r="AC277" s="207"/>
      <c r="AD277" s="207"/>
      <c r="AE277" s="207"/>
      <c r="AF277" s="207"/>
      <c r="AG277" s="207" t="s">
        <v>253</v>
      </c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14"/>
      <c r="B278" s="215"/>
      <c r="C278" s="250" t="s">
        <v>1240</v>
      </c>
      <c r="D278" s="217"/>
      <c r="E278" s="218">
        <v>297.60000000000002</v>
      </c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165</v>
      </c>
      <c r="AH278" s="207">
        <v>5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29">
        <v>101</v>
      </c>
      <c r="B279" s="230" t="s">
        <v>1261</v>
      </c>
      <c r="C279" s="249" t="s">
        <v>1262</v>
      </c>
      <c r="D279" s="231" t="s">
        <v>175</v>
      </c>
      <c r="E279" s="232">
        <v>1</v>
      </c>
      <c r="F279" s="233"/>
      <c r="G279" s="234">
        <f>ROUND(E279*F279,2)</f>
        <v>0</v>
      </c>
      <c r="H279" s="233"/>
      <c r="I279" s="234">
        <f>ROUND(E279*H279,2)</f>
        <v>0</v>
      </c>
      <c r="J279" s="233"/>
      <c r="K279" s="234">
        <f>ROUND(E279*J279,2)</f>
        <v>0</v>
      </c>
      <c r="L279" s="234">
        <v>21</v>
      </c>
      <c r="M279" s="234">
        <f>G279*(1+L279/100)</f>
        <v>0</v>
      </c>
      <c r="N279" s="234">
        <v>0</v>
      </c>
      <c r="O279" s="234">
        <f>ROUND(E279*N279,2)</f>
        <v>0</v>
      </c>
      <c r="P279" s="234">
        <v>0</v>
      </c>
      <c r="Q279" s="234">
        <f>ROUND(E279*P279,2)</f>
        <v>0</v>
      </c>
      <c r="R279" s="234"/>
      <c r="S279" s="234" t="s">
        <v>161</v>
      </c>
      <c r="T279" s="235" t="s">
        <v>162</v>
      </c>
      <c r="U279" s="216">
        <v>1</v>
      </c>
      <c r="V279" s="216">
        <f>ROUND(E279*U279,2)</f>
        <v>1</v>
      </c>
      <c r="W279" s="216"/>
      <c r="X279" s="216" t="s">
        <v>252</v>
      </c>
      <c r="Y279" s="207"/>
      <c r="Z279" s="207"/>
      <c r="AA279" s="207"/>
      <c r="AB279" s="207"/>
      <c r="AC279" s="207"/>
      <c r="AD279" s="207"/>
      <c r="AE279" s="207"/>
      <c r="AF279" s="207"/>
      <c r="AG279" s="207" t="s">
        <v>253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">
      <c r="A280" s="214"/>
      <c r="B280" s="215"/>
      <c r="C280" s="253" t="s">
        <v>1263</v>
      </c>
      <c r="D280" s="244"/>
      <c r="E280" s="244"/>
      <c r="F280" s="244"/>
      <c r="G280" s="244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217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14"/>
      <c r="B281" s="215"/>
      <c r="C281" s="254" t="s">
        <v>1264</v>
      </c>
      <c r="D281" s="245"/>
      <c r="E281" s="245"/>
      <c r="F281" s="245"/>
      <c r="G281" s="245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07"/>
      <c r="Z281" s="207"/>
      <c r="AA281" s="207"/>
      <c r="AB281" s="207"/>
      <c r="AC281" s="207"/>
      <c r="AD281" s="207"/>
      <c r="AE281" s="207"/>
      <c r="AF281" s="207"/>
      <c r="AG281" s="207" t="s">
        <v>217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14"/>
      <c r="B282" s="215"/>
      <c r="C282" s="254" t="s">
        <v>1265</v>
      </c>
      <c r="D282" s="245"/>
      <c r="E282" s="245"/>
      <c r="F282" s="245"/>
      <c r="G282" s="245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217</v>
      </c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14"/>
      <c r="B283" s="215"/>
      <c r="C283" s="254" t="s">
        <v>1266</v>
      </c>
      <c r="D283" s="245"/>
      <c r="E283" s="245"/>
      <c r="F283" s="245"/>
      <c r="G283" s="245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07"/>
      <c r="Z283" s="207"/>
      <c r="AA283" s="207"/>
      <c r="AB283" s="207"/>
      <c r="AC283" s="207"/>
      <c r="AD283" s="207"/>
      <c r="AE283" s="207"/>
      <c r="AF283" s="207"/>
      <c r="AG283" s="207" t="s">
        <v>217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">
      <c r="A284" s="214"/>
      <c r="B284" s="215"/>
      <c r="C284" s="254" t="s">
        <v>1267</v>
      </c>
      <c r="D284" s="245"/>
      <c r="E284" s="245"/>
      <c r="F284" s="245"/>
      <c r="G284" s="245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07"/>
      <c r="Z284" s="207"/>
      <c r="AA284" s="207"/>
      <c r="AB284" s="207"/>
      <c r="AC284" s="207"/>
      <c r="AD284" s="207"/>
      <c r="AE284" s="207"/>
      <c r="AF284" s="207"/>
      <c r="AG284" s="207" t="s">
        <v>217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14"/>
      <c r="B285" s="215"/>
      <c r="C285" s="254" t="s">
        <v>1268</v>
      </c>
      <c r="D285" s="245"/>
      <c r="E285" s="245"/>
      <c r="F285" s="245"/>
      <c r="G285" s="245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07"/>
      <c r="Z285" s="207"/>
      <c r="AA285" s="207"/>
      <c r="AB285" s="207"/>
      <c r="AC285" s="207"/>
      <c r="AD285" s="207"/>
      <c r="AE285" s="207"/>
      <c r="AF285" s="207"/>
      <c r="AG285" s="207" t="s">
        <v>217</v>
      </c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">
      <c r="A286" s="214"/>
      <c r="B286" s="215"/>
      <c r="C286" s="254" t="s">
        <v>1269</v>
      </c>
      <c r="D286" s="245"/>
      <c r="E286" s="245"/>
      <c r="F286" s="245"/>
      <c r="G286" s="245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07"/>
      <c r="Z286" s="207"/>
      <c r="AA286" s="207"/>
      <c r="AB286" s="207"/>
      <c r="AC286" s="207"/>
      <c r="AD286" s="207"/>
      <c r="AE286" s="207"/>
      <c r="AF286" s="207"/>
      <c r="AG286" s="207" t="s">
        <v>217</v>
      </c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14"/>
      <c r="B287" s="215"/>
      <c r="C287" s="254" t="s">
        <v>1270</v>
      </c>
      <c r="D287" s="245"/>
      <c r="E287" s="245"/>
      <c r="F287" s="245"/>
      <c r="G287" s="245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07"/>
      <c r="Z287" s="207"/>
      <c r="AA287" s="207"/>
      <c r="AB287" s="207"/>
      <c r="AC287" s="207"/>
      <c r="AD287" s="207"/>
      <c r="AE287" s="207"/>
      <c r="AF287" s="207"/>
      <c r="AG287" s="207" t="s">
        <v>217</v>
      </c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">
      <c r="A288" s="214"/>
      <c r="B288" s="215"/>
      <c r="C288" s="258" t="s">
        <v>1271</v>
      </c>
      <c r="D288" s="219"/>
      <c r="E288" s="220"/>
      <c r="F288" s="221"/>
      <c r="G288" s="221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07"/>
      <c r="Z288" s="207"/>
      <c r="AA288" s="207"/>
      <c r="AB288" s="207"/>
      <c r="AC288" s="207"/>
      <c r="AD288" s="207"/>
      <c r="AE288" s="207"/>
      <c r="AF288" s="207"/>
      <c r="AG288" s="207" t="s">
        <v>217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14"/>
      <c r="B289" s="215"/>
      <c r="C289" s="254" t="s">
        <v>1272</v>
      </c>
      <c r="D289" s="245"/>
      <c r="E289" s="245"/>
      <c r="F289" s="245"/>
      <c r="G289" s="245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07"/>
      <c r="Z289" s="207"/>
      <c r="AA289" s="207"/>
      <c r="AB289" s="207"/>
      <c r="AC289" s="207"/>
      <c r="AD289" s="207"/>
      <c r="AE289" s="207"/>
      <c r="AF289" s="207"/>
      <c r="AG289" s="207" t="s">
        <v>217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">
      <c r="A290" s="214"/>
      <c r="B290" s="215"/>
      <c r="C290" s="254" t="s">
        <v>1273</v>
      </c>
      <c r="D290" s="245"/>
      <c r="E290" s="245"/>
      <c r="F290" s="245"/>
      <c r="G290" s="245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07"/>
      <c r="Z290" s="207"/>
      <c r="AA290" s="207"/>
      <c r="AB290" s="207"/>
      <c r="AC290" s="207"/>
      <c r="AD290" s="207"/>
      <c r="AE290" s="207"/>
      <c r="AF290" s="207"/>
      <c r="AG290" s="207" t="s">
        <v>217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">
      <c r="A291" s="214"/>
      <c r="B291" s="215"/>
      <c r="C291" s="254" t="s">
        <v>1274</v>
      </c>
      <c r="D291" s="245"/>
      <c r="E291" s="245"/>
      <c r="F291" s="245"/>
      <c r="G291" s="245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07"/>
      <c r="Z291" s="207"/>
      <c r="AA291" s="207"/>
      <c r="AB291" s="207"/>
      <c r="AC291" s="207"/>
      <c r="AD291" s="207"/>
      <c r="AE291" s="207"/>
      <c r="AF291" s="207"/>
      <c r="AG291" s="207" t="s">
        <v>217</v>
      </c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14"/>
      <c r="B292" s="215"/>
      <c r="C292" s="254" t="s">
        <v>1275</v>
      </c>
      <c r="D292" s="245"/>
      <c r="E292" s="245"/>
      <c r="F292" s="245"/>
      <c r="G292" s="245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07"/>
      <c r="Z292" s="207"/>
      <c r="AA292" s="207"/>
      <c r="AB292" s="207"/>
      <c r="AC292" s="207"/>
      <c r="AD292" s="207"/>
      <c r="AE292" s="207"/>
      <c r="AF292" s="207"/>
      <c r="AG292" s="207" t="s">
        <v>217</v>
      </c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">
      <c r="A293" s="214"/>
      <c r="B293" s="215"/>
      <c r="C293" s="254" t="s">
        <v>1276</v>
      </c>
      <c r="D293" s="245"/>
      <c r="E293" s="245"/>
      <c r="F293" s="245"/>
      <c r="G293" s="245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07"/>
      <c r="Z293" s="207"/>
      <c r="AA293" s="207"/>
      <c r="AB293" s="207"/>
      <c r="AC293" s="207"/>
      <c r="AD293" s="207"/>
      <c r="AE293" s="207"/>
      <c r="AF293" s="207"/>
      <c r="AG293" s="207" t="s">
        <v>217</v>
      </c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">
      <c r="A294" s="214"/>
      <c r="B294" s="215"/>
      <c r="C294" s="254" t="s">
        <v>1277</v>
      </c>
      <c r="D294" s="245"/>
      <c r="E294" s="245"/>
      <c r="F294" s="245"/>
      <c r="G294" s="245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07"/>
      <c r="Z294" s="207"/>
      <c r="AA294" s="207"/>
      <c r="AB294" s="207"/>
      <c r="AC294" s="207"/>
      <c r="AD294" s="207"/>
      <c r="AE294" s="207"/>
      <c r="AF294" s="207"/>
      <c r="AG294" s="207" t="s">
        <v>217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14"/>
      <c r="B295" s="215"/>
      <c r="C295" s="254" t="s">
        <v>1278</v>
      </c>
      <c r="D295" s="245"/>
      <c r="E295" s="245"/>
      <c r="F295" s="245"/>
      <c r="G295" s="245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07"/>
      <c r="Z295" s="207"/>
      <c r="AA295" s="207"/>
      <c r="AB295" s="207"/>
      <c r="AC295" s="207"/>
      <c r="AD295" s="207"/>
      <c r="AE295" s="207"/>
      <c r="AF295" s="207"/>
      <c r="AG295" s="207" t="s">
        <v>217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14"/>
      <c r="B296" s="215"/>
      <c r="C296" s="254" t="s">
        <v>1279</v>
      </c>
      <c r="D296" s="245"/>
      <c r="E296" s="245"/>
      <c r="F296" s="245"/>
      <c r="G296" s="245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07"/>
      <c r="Z296" s="207"/>
      <c r="AA296" s="207"/>
      <c r="AB296" s="207"/>
      <c r="AC296" s="207"/>
      <c r="AD296" s="207"/>
      <c r="AE296" s="207"/>
      <c r="AF296" s="207"/>
      <c r="AG296" s="207" t="s">
        <v>217</v>
      </c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14"/>
      <c r="B297" s="215"/>
      <c r="C297" s="254" t="s">
        <v>1280</v>
      </c>
      <c r="D297" s="245"/>
      <c r="E297" s="245"/>
      <c r="F297" s="245"/>
      <c r="G297" s="245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07"/>
      <c r="Z297" s="207"/>
      <c r="AA297" s="207"/>
      <c r="AB297" s="207"/>
      <c r="AC297" s="207"/>
      <c r="AD297" s="207"/>
      <c r="AE297" s="207"/>
      <c r="AF297" s="207"/>
      <c r="AG297" s="207" t="s">
        <v>217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">
      <c r="A298" s="214"/>
      <c r="B298" s="215"/>
      <c r="C298" s="254" t="s">
        <v>1281</v>
      </c>
      <c r="D298" s="245"/>
      <c r="E298" s="245"/>
      <c r="F298" s="245"/>
      <c r="G298" s="245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07"/>
      <c r="Z298" s="207"/>
      <c r="AA298" s="207"/>
      <c r="AB298" s="207"/>
      <c r="AC298" s="207"/>
      <c r="AD298" s="207"/>
      <c r="AE298" s="207"/>
      <c r="AF298" s="207"/>
      <c r="AG298" s="207" t="s">
        <v>217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">
      <c r="A299" s="214"/>
      <c r="B299" s="215"/>
      <c r="C299" s="254" t="s">
        <v>1282</v>
      </c>
      <c r="D299" s="245"/>
      <c r="E299" s="245"/>
      <c r="F299" s="245"/>
      <c r="G299" s="245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07"/>
      <c r="Z299" s="207"/>
      <c r="AA299" s="207"/>
      <c r="AB299" s="207"/>
      <c r="AC299" s="207"/>
      <c r="AD299" s="207"/>
      <c r="AE299" s="207"/>
      <c r="AF299" s="207"/>
      <c r="AG299" s="207" t="s">
        <v>217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">
      <c r="A300" s="214"/>
      <c r="B300" s="215"/>
      <c r="C300" s="250" t="s">
        <v>62</v>
      </c>
      <c r="D300" s="217"/>
      <c r="E300" s="218">
        <v>1</v>
      </c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165</v>
      </c>
      <c r="AH300" s="207">
        <v>0</v>
      </c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x14ac:dyDescent="0.2">
      <c r="A301" s="223" t="s">
        <v>156</v>
      </c>
      <c r="B301" s="224" t="s">
        <v>120</v>
      </c>
      <c r="C301" s="248" t="s">
        <v>121</v>
      </c>
      <c r="D301" s="225"/>
      <c r="E301" s="226"/>
      <c r="F301" s="227"/>
      <c r="G301" s="227">
        <f>SUMIF(AG302:AG367,"&lt;&gt;NOR",G302:G367)</f>
        <v>0</v>
      </c>
      <c r="H301" s="227"/>
      <c r="I301" s="227">
        <f>SUM(I302:I367)</f>
        <v>0</v>
      </c>
      <c r="J301" s="227"/>
      <c r="K301" s="227">
        <f>SUM(K302:K367)</f>
        <v>0</v>
      </c>
      <c r="L301" s="227"/>
      <c r="M301" s="227">
        <f>SUM(M302:M367)</f>
        <v>0</v>
      </c>
      <c r="N301" s="227"/>
      <c r="O301" s="227">
        <f>SUM(O302:O367)</f>
        <v>0.23</v>
      </c>
      <c r="P301" s="227"/>
      <c r="Q301" s="227">
        <f>SUM(Q302:Q367)</f>
        <v>0</v>
      </c>
      <c r="R301" s="227"/>
      <c r="S301" s="227"/>
      <c r="T301" s="228"/>
      <c r="U301" s="222"/>
      <c r="V301" s="222">
        <f>SUM(V302:V367)</f>
        <v>246.53000000000003</v>
      </c>
      <c r="W301" s="222"/>
      <c r="X301" s="222"/>
      <c r="AG301" t="s">
        <v>157</v>
      </c>
    </row>
    <row r="302" spans="1:60" outlineLevel="1" x14ac:dyDescent="0.2">
      <c r="A302" s="229">
        <v>102</v>
      </c>
      <c r="B302" s="230" t="s">
        <v>1283</v>
      </c>
      <c r="C302" s="249" t="s">
        <v>1284</v>
      </c>
      <c r="D302" s="231" t="s">
        <v>182</v>
      </c>
      <c r="E302" s="232">
        <v>135.30000000000001</v>
      </c>
      <c r="F302" s="233"/>
      <c r="G302" s="234">
        <f>ROUND(E302*F302,2)</f>
        <v>0</v>
      </c>
      <c r="H302" s="233"/>
      <c r="I302" s="234">
        <f>ROUND(E302*H302,2)</f>
        <v>0</v>
      </c>
      <c r="J302" s="233"/>
      <c r="K302" s="234">
        <f>ROUND(E302*J302,2)</f>
        <v>0</v>
      </c>
      <c r="L302" s="234">
        <v>21</v>
      </c>
      <c r="M302" s="234">
        <f>G302*(1+L302/100)</f>
        <v>0</v>
      </c>
      <c r="N302" s="234">
        <v>1.2E-4</v>
      </c>
      <c r="O302" s="234">
        <f>ROUND(E302*N302,2)</f>
        <v>0.02</v>
      </c>
      <c r="P302" s="234">
        <v>0</v>
      </c>
      <c r="Q302" s="234">
        <f>ROUND(E302*P302,2)</f>
        <v>0</v>
      </c>
      <c r="R302" s="234"/>
      <c r="S302" s="234" t="s">
        <v>170</v>
      </c>
      <c r="T302" s="235" t="s">
        <v>170</v>
      </c>
      <c r="U302" s="216">
        <v>0.26169999999999999</v>
      </c>
      <c r="V302" s="216">
        <f>ROUND(E302*U302,2)</f>
        <v>35.409999999999997</v>
      </c>
      <c r="W302" s="216"/>
      <c r="X302" s="216" t="s">
        <v>163</v>
      </c>
      <c r="Y302" s="207"/>
      <c r="Z302" s="207"/>
      <c r="AA302" s="207"/>
      <c r="AB302" s="207"/>
      <c r="AC302" s="207"/>
      <c r="AD302" s="207"/>
      <c r="AE302" s="207"/>
      <c r="AF302" s="207"/>
      <c r="AG302" s="207" t="s">
        <v>171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">
      <c r="A303" s="214"/>
      <c r="B303" s="215"/>
      <c r="C303" s="253" t="s">
        <v>1285</v>
      </c>
      <c r="D303" s="244"/>
      <c r="E303" s="244"/>
      <c r="F303" s="244"/>
      <c r="G303" s="244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07"/>
      <c r="Z303" s="207"/>
      <c r="AA303" s="207"/>
      <c r="AB303" s="207"/>
      <c r="AC303" s="207"/>
      <c r="AD303" s="207"/>
      <c r="AE303" s="207"/>
      <c r="AF303" s="207"/>
      <c r="AG303" s="207" t="s">
        <v>217</v>
      </c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">
      <c r="A304" s="214"/>
      <c r="B304" s="215"/>
      <c r="C304" s="254" t="s">
        <v>1286</v>
      </c>
      <c r="D304" s="245"/>
      <c r="E304" s="245"/>
      <c r="F304" s="245"/>
      <c r="G304" s="245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07"/>
      <c r="Z304" s="207"/>
      <c r="AA304" s="207"/>
      <c r="AB304" s="207"/>
      <c r="AC304" s="207"/>
      <c r="AD304" s="207"/>
      <c r="AE304" s="207"/>
      <c r="AF304" s="207"/>
      <c r="AG304" s="207" t="s">
        <v>217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">
      <c r="A305" s="214"/>
      <c r="B305" s="215"/>
      <c r="C305" s="250" t="s">
        <v>1287</v>
      </c>
      <c r="D305" s="217"/>
      <c r="E305" s="218">
        <v>135.30000000000001</v>
      </c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165</v>
      </c>
      <c r="AH305" s="207">
        <v>0</v>
      </c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29">
        <v>103</v>
      </c>
      <c r="B306" s="230" t="s">
        <v>1288</v>
      </c>
      <c r="C306" s="249" t="s">
        <v>1289</v>
      </c>
      <c r="D306" s="231" t="s">
        <v>182</v>
      </c>
      <c r="E306" s="232">
        <v>357.4</v>
      </c>
      <c r="F306" s="233"/>
      <c r="G306" s="234">
        <f>ROUND(E306*F306,2)</f>
        <v>0</v>
      </c>
      <c r="H306" s="233"/>
      <c r="I306" s="234">
        <f>ROUND(E306*H306,2)</f>
        <v>0</v>
      </c>
      <c r="J306" s="233"/>
      <c r="K306" s="234">
        <f>ROUND(E306*J306,2)</f>
        <v>0</v>
      </c>
      <c r="L306" s="234">
        <v>21</v>
      </c>
      <c r="M306" s="234">
        <f>G306*(1+L306/100)</f>
        <v>0</v>
      </c>
      <c r="N306" s="234">
        <v>2.1000000000000001E-4</v>
      </c>
      <c r="O306" s="234">
        <f>ROUND(E306*N306,2)</f>
        <v>0.08</v>
      </c>
      <c r="P306" s="234">
        <v>0</v>
      </c>
      <c r="Q306" s="234">
        <f>ROUND(E306*P306,2)</f>
        <v>0</v>
      </c>
      <c r="R306" s="234"/>
      <c r="S306" s="234" t="s">
        <v>170</v>
      </c>
      <c r="T306" s="235" t="s">
        <v>170</v>
      </c>
      <c r="U306" s="216">
        <v>0.37269999999999998</v>
      </c>
      <c r="V306" s="216">
        <f>ROUND(E306*U306,2)</f>
        <v>133.19999999999999</v>
      </c>
      <c r="W306" s="216"/>
      <c r="X306" s="216" t="s">
        <v>163</v>
      </c>
      <c r="Y306" s="207"/>
      <c r="Z306" s="207"/>
      <c r="AA306" s="207"/>
      <c r="AB306" s="207"/>
      <c r="AC306" s="207"/>
      <c r="AD306" s="207"/>
      <c r="AE306" s="207"/>
      <c r="AF306" s="207"/>
      <c r="AG306" s="207" t="s">
        <v>171</v>
      </c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14"/>
      <c r="B307" s="215"/>
      <c r="C307" s="253" t="s">
        <v>1285</v>
      </c>
      <c r="D307" s="244"/>
      <c r="E307" s="244"/>
      <c r="F307" s="244"/>
      <c r="G307" s="244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07"/>
      <c r="Z307" s="207"/>
      <c r="AA307" s="207"/>
      <c r="AB307" s="207"/>
      <c r="AC307" s="207"/>
      <c r="AD307" s="207"/>
      <c r="AE307" s="207"/>
      <c r="AF307" s="207"/>
      <c r="AG307" s="207" t="s">
        <v>217</v>
      </c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">
      <c r="A308" s="214"/>
      <c r="B308" s="215"/>
      <c r="C308" s="254" t="s">
        <v>1286</v>
      </c>
      <c r="D308" s="245"/>
      <c r="E308" s="245"/>
      <c r="F308" s="245"/>
      <c r="G308" s="245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07"/>
      <c r="Z308" s="207"/>
      <c r="AA308" s="207"/>
      <c r="AB308" s="207"/>
      <c r="AC308" s="207"/>
      <c r="AD308" s="207"/>
      <c r="AE308" s="207"/>
      <c r="AF308" s="207"/>
      <c r="AG308" s="207" t="s">
        <v>217</v>
      </c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14"/>
      <c r="B309" s="215"/>
      <c r="C309" s="250" t="s">
        <v>1290</v>
      </c>
      <c r="D309" s="217"/>
      <c r="E309" s="218">
        <v>357.4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165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">
      <c r="A310" s="229">
        <v>104</v>
      </c>
      <c r="B310" s="230" t="s">
        <v>1291</v>
      </c>
      <c r="C310" s="249" t="s">
        <v>1292</v>
      </c>
      <c r="D310" s="231" t="s">
        <v>175</v>
      </c>
      <c r="E310" s="232">
        <v>25</v>
      </c>
      <c r="F310" s="233"/>
      <c r="G310" s="234">
        <f>ROUND(E310*F310,2)</f>
        <v>0</v>
      </c>
      <c r="H310" s="233"/>
      <c r="I310" s="234">
        <f>ROUND(E310*H310,2)</f>
        <v>0</v>
      </c>
      <c r="J310" s="233"/>
      <c r="K310" s="234">
        <f>ROUND(E310*J310,2)</f>
        <v>0</v>
      </c>
      <c r="L310" s="234">
        <v>21</v>
      </c>
      <c r="M310" s="234">
        <f>G310*(1+L310/100)</f>
        <v>0</v>
      </c>
      <c r="N310" s="234">
        <v>7.2000000000000005E-4</v>
      </c>
      <c r="O310" s="234">
        <f>ROUND(E310*N310,2)</f>
        <v>0.02</v>
      </c>
      <c r="P310" s="234">
        <v>0</v>
      </c>
      <c r="Q310" s="234">
        <f>ROUND(E310*P310,2)</f>
        <v>0</v>
      </c>
      <c r="R310" s="234"/>
      <c r="S310" s="234" t="s">
        <v>170</v>
      </c>
      <c r="T310" s="235" t="s">
        <v>170</v>
      </c>
      <c r="U310" s="216">
        <v>0.4</v>
      </c>
      <c r="V310" s="216">
        <f>ROUND(E310*U310,2)</f>
        <v>10</v>
      </c>
      <c r="W310" s="216"/>
      <c r="X310" s="216" t="s">
        <v>163</v>
      </c>
      <c r="Y310" s="207"/>
      <c r="Z310" s="207"/>
      <c r="AA310" s="207"/>
      <c r="AB310" s="207"/>
      <c r="AC310" s="207"/>
      <c r="AD310" s="207"/>
      <c r="AE310" s="207"/>
      <c r="AF310" s="207"/>
      <c r="AG310" s="207" t="s">
        <v>171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">
      <c r="A311" s="214"/>
      <c r="B311" s="215"/>
      <c r="C311" s="253" t="s">
        <v>1293</v>
      </c>
      <c r="D311" s="244"/>
      <c r="E311" s="244"/>
      <c r="F311" s="244"/>
      <c r="G311" s="244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07"/>
      <c r="Z311" s="207"/>
      <c r="AA311" s="207"/>
      <c r="AB311" s="207"/>
      <c r="AC311" s="207"/>
      <c r="AD311" s="207"/>
      <c r="AE311" s="207"/>
      <c r="AF311" s="207"/>
      <c r="AG311" s="207" t="s">
        <v>217</v>
      </c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">
      <c r="A312" s="214"/>
      <c r="B312" s="215"/>
      <c r="C312" s="254" t="s">
        <v>1286</v>
      </c>
      <c r="D312" s="245"/>
      <c r="E312" s="245"/>
      <c r="F312" s="245"/>
      <c r="G312" s="245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07"/>
      <c r="Z312" s="207"/>
      <c r="AA312" s="207"/>
      <c r="AB312" s="207"/>
      <c r="AC312" s="207"/>
      <c r="AD312" s="207"/>
      <c r="AE312" s="207"/>
      <c r="AF312" s="207"/>
      <c r="AG312" s="207" t="s">
        <v>217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">
      <c r="A313" s="214"/>
      <c r="B313" s="215"/>
      <c r="C313" s="250" t="s">
        <v>1294</v>
      </c>
      <c r="D313" s="217"/>
      <c r="E313" s="218">
        <v>25</v>
      </c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165</v>
      </c>
      <c r="AH313" s="207">
        <v>0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">
      <c r="A314" s="229">
        <v>105</v>
      </c>
      <c r="B314" s="230" t="s">
        <v>1295</v>
      </c>
      <c r="C314" s="249" t="s">
        <v>1296</v>
      </c>
      <c r="D314" s="231" t="s">
        <v>175</v>
      </c>
      <c r="E314" s="232">
        <v>64</v>
      </c>
      <c r="F314" s="233"/>
      <c r="G314" s="234">
        <f>ROUND(E314*F314,2)</f>
        <v>0</v>
      </c>
      <c r="H314" s="233"/>
      <c r="I314" s="234">
        <f>ROUND(E314*H314,2)</f>
        <v>0</v>
      </c>
      <c r="J314" s="233"/>
      <c r="K314" s="234">
        <f>ROUND(E314*J314,2)</f>
        <v>0</v>
      </c>
      <c r="L314" s="234">
        <v>21</v>
      </c>
      <c r="M314" s="234">
        <f>G314*(1+L314/100)</f>
        <v>0</v>
      </c>
      <c r="N314" s="234">
        <v>1.24E-3</v>
      </c>
      <c r="O314" s="234">
        <f>ROUND(E314*N314,2)</f>
        <v>0.08</v>
      </c>
      <c r="P314" s="234">
        <v>0</v>
      </c>
      <c r="Q314" s="234">
        <f>ROUND(E314*P314,2)</f>
        <v>0</v>
      </c>
      <c r="R314" s="234"/>
      <c r="S314" s="234" t="s">
        <v>170</v>
      </c>
      <c r="T314" s="235" t="s">
        <v>170</v>
      </c>
      <c r="U314" s="216">
        <v>0.57999999999999996</v>
      </c>
      <c r="V314" s="216">
        <f>ROUND(E314*U314,2)</f>
        <v>37.119999999999997</v>
      </c>
      <c r="W314" s="216"/>
      <c r="X314" s="216" t="s">
        <v>163</v>
      </c>
      <c r="Y314" s="207"/>
      <c r="Z314" s="207"/>
      <c r="AA314" s="207"/>
      <c r="AB314" s="207"/>
      <c r="AC314" s="207"/>
      <c r="AD314" s="207"/>
      <c r="AE314" s="207"/>
      <c r="AF314" s="207"/>
      <c r="AG314" s="207" t="s">
        <v>171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">
      <c r="A315" s="214"/>
      <c r="B315" s="215"/>
      <c r="C315" s="253" t="s">
        <v>1293</v>
      </c>
      <c r="D315" s="244"/>
      <c r="E315" s="244"/>
      <c r="F315" s="244"/>
      <c r="G315" s="244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07"/>
      <c r="Z315" s="207"/>
      <c r="AA315" s="207"/>
      <c r="AB315" s="207"/>
      <c r="AC315" s="207"/>
      <c r="AD315" s="207"/>
      <c r="AE315" s="207"/>
      <c r="AF315" s="207"/>
      <c r="AG315" s="207" t="s">
        <v>217</v>
      </c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">
      <c r="A316" s="214"/>
      <c r="B316" s="215"/>
      <c r="C316" s="254" t="s">
        <v>1286</v>
      </c>
      <c r="D316" s="245"/>
      <c r="E316" s="245"/>
      <c r="F316" s="245"/>
      <c r="G316" s="245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07"/>
      <c r="Z316" s="207"/>
      <c r="AA316" s="207"/>
      <c r="AB316" s="207"/>
      <c r="AC316" s="207"/>
      <c r="AD316" s="207"/>
      <c r="AE316" s="207"/>
      <c r="AF316" s="207"/>
      <c r="AG316" s="207" t="s">
        <v>217</v>
      </c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">
      <c r="A317" s="214"/>
      <c r="B317" s="215"/>
      <c r="C317" s="250" t="s">
        <v>1297</v>
      </c>
      <c r="D317" s="217"/>
      <c r="E317" s="218">
        <v>64</v>
      </c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07"/>
      <c r="Z317" s="207"/>
      <c r="AA317" s="207"/>
      <c r="AB317" s="207"/>
      <c r="AC317" s="207"/>
      <c r="AD317" s="207"/>
      <c r="AE317" s="207"/>
      <c r="AF317" s="207"/>
      <c r="AG317" s="207" t="s">
        <v>165</v>
      </c>
      <c r="AH317" s="207">
        <v>0</v>
      </c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">
      <c r="A318" s="229">
        <v>106</v>
      </c>
      <c r="B318" s="230" t="s">
        <v>432</v>
      </c>
      <c r="C318" s="249" t="s">
        <v>433</v>
      </c>
      <c r="D318" s="231" t="s">
        <v>182</v>
      </c>
      <c r="E318" s="232">
        <v>1.8</v>
      </c>
      <c r="F318" s="233"/>
      <c r="G318" s="234">
        <f>ROUND(E318*F318,2)</f>
        <v>0</v>
      </c>
      <c r="H318" s="233"/>
      <c r="I318" s="234">
        <f>ROUND(E318*H318,2)</f>
        <v>0</v>
      </c>
      <c r="J318" s="233"/>
      <c r="K318" s="234">
        <f>ROUND(E318*J318,2)</f>
        <v>0</v>
      </c>
      <c r="L318" s="234">
        <v>21</v>
      </c>
      <c r="M318" s="234">
        <f>G318*(1+L318/100)</f>
        <v>0</v>
      </c>
      <c r="N318" s="234">
        <v>0</v>
      </c>
      <c r="O318" s="234">
        <f>ROUND(E318*N318,2)</f>
        <v>0</v>
      </c>
      <c r="P318" s="234">
        <v>0</v>
      </c>
      <c r="Q318" s="234">
        <f>ROUND(E318*P318,2)</f>
        <v>0</v>
      </c>
      <c r="R318" s="234"/>
      <c r="S318" s="234" t="s">
        <v>170</v>
      </c>
      <c r="T318" s="235" t="s">
        <v>170</v>
      </c>
      <c r="U318" s="216">
        <v>0</v>
      </c>
      <c r="V318" s="216">
        <f>ROUND(E318*U318,2)</f>
        <v>0</v>
      </c>
      <c r="W318" s="216"/>
      <c r="X318" s="216" t="s">
        <v>163</v>
      </c>
      <c r="Y318" s="207"/>
      <c r="Z318" s="207"/>
      <c r="AA318" s="207"/>
      <c r="AB318" s="207"/>
      <c r="AC318" s="207"/>
      <c r="AD318" s="207"/>
      <c r="AE318" s="207"/>
      <c r="AF318" s="207"/>
      <c r="AG318" s="207" t="s">
        <v>171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14"/>
      <c r="B319" s="215"/>
      <c r="C319" s="253" t="s">
        <v>385</v>
      </c>
      <c r="D319" s="244"/>
      <c r="E319" s="244"/>
      <c r="F319" s="244"/>
      <c r="G319" s="244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07"/>
      <c r="Z319" s="207"/>
      <c r="AA319" s="207"/>
      <c r="AB319" s="207"/>
      <c r="AC319" s="207"/>
      <c r="AD319" s="207"/>
      <c r="AE319" s="207"/>
      <c r="AF319" s="207"/>
      <c r="AG319" s="207" t="s">
        <v>217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14"/>
      <c r="B320" s="215"/>
      <c r="C320" s="250" t="s">
        <v>1084</v>
      </c>
      <c r="D320" s="217"/>
      <c r="E320" s="218">
        <v>1.8</v>
      </c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165</v>
      </c>
      <c r="AH320" s="207">
        <v>5</v>
      </c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">
      <c r="A321" s="229">
        <v>107</v>
      </c>
      <c r="B321" s="230" t="s">
        <v>434</v>
      </c>
      <c r="C321" s="249" t="s">
        <v>435</v>
      </c>
      <c r="D321" s="231" t="s">
        <v>182</v>
      </c>
      <c r="E321" s="232">
        <v>137.69999999999999</v>
      </c>
      <c r="F321" s="233"/>
      <c r="G321" s="234">
        <f>ROUND(E321*F321,2)</f>
        <v>0</v>
      </c>
      <c r="H321" s="233"/>
      <c r="I321" s="234">
        <f>ROUND(E321*H321,2)</f>
        <v>0</v>
      </c>
      <c r="J321" s="233"/>
      <c r="K321" s="234">
        <f>ROUND(E321*J321,2)</f>
        <v>0</v>
      </c>
      <c r="L321" s="234">
        <v>21</v>
      </c>
      <c r="M321" s="234">
        <f>G321*(1+L321/100)</f>
        <v>0</v>
      </c>
      <c r="N321" s="234">
        <v>0</v>
      </c>
      <c r="O321" s="234">
        <f>ROUND(E321*N321,2)</f>
        <v>0</v>
      </c>
      <c r="P321" s="234">
        <v>0</v>
      </c>
      <c r="Q321" s="234">
        <f>ROUND(E321*P321,2)</f>
        <v>0</v>
      </c>
      <c r="R321" s="234"/>
      <c r="S321" s="234" t="s">
        <v>170</v>
      </c>
      <c r="T321" s="235" t="s">
        <v>170</v>
      </c>
      <c r="U321" s="216">
        <v>0</v>
      </c>
      <c r="V321" s="216">
        <f>ROUND(E321*U321,2)</f>
        <v>0</v>
      </c>
      <c r="W321" s="216"/>
      <c r="X321" s="216" t="s">
        <v>163</v>
      </c>
      <c r="Y321" s="207"/>
      <c r="Z321" s="207"/>
      <c r="AA321" s="207"/>
      <c r="AB321" s="207"/>
      <c r="AC321" s="207"/>
      <c r="AD321" s="207"/>
      <c r="AE321" s="207"/>
      <c r="AF321" s="207"/>
      <c r="AG321" s="207" t="s">
        <v>171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">
      <c r="A322" s="214"/>
      <c r="B322" s="215"/>
      <c r="C322" s="253" t="s">
        <v>385</v>
      </c>
      <c r="D322" s="244"/>
      <c r="E322" s="244"/>
      <c r="F322" s="244"/>
      <c r="G322" s="244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07"/>
      <c r="Z322" s="207"/>
      <c r="AA322" s="207"/>
      <c r="AB322" s="207"/>
      <c r="AC322" s="207"/>
      <c r="AD322" s="207"/>
      <c r="AE322" s="207"/>
      <c r="AF322" s="207"/>
      <c r="AG322" s="207" t="s">
        <v>217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">
      <c r="A323" s="214"/>
      <c r="B323" s="215"/>
      <c r="C323" s="250" t="s">
        <v>1087</v>
      </c>
      <c r="D323" s="217"/>
      <c r="E323" s="218">
        <v>2.4</v>
      </c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165</v>
      </c>
      <c r="AH323" s="207">
        <v>5</v>
      </c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">
      <c r="A324" s="214"/>
      <c r="B324" s="215"/>
      <c r="C324" s="250" t="s">
        <v>1029</v>
      </c>
      <c r="D324" s="217"/>
      <c r="E324" s="218">
        <v>135.30000000000001</v>
      </c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165</v>
      </c>
      <c r="AH324" s="207">
        <v>5</v>
      </c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">
      <c r="A325" s="229">
        <v>108</v>
      </c>
      <c r="B325" s="230" t="s">
        <v>436</v>
      </c>
      <c r="C325" s="249" t="s">
        <v>437</v>
      </c>
      <c r="D325" s="231" t="s">
        <v>182</v>
      </c>
      <c r="E325" s="232">
        <v>357.4</v>
      </c>
      <c r="F325" s="233"/>
      <c r="G325" s="234">
        <f>ROUND(E325*F325,2)</f>
        <v>0</v>
      </c>
      <c r="H325" s="233"/>
      <c r="I325" s="234">
        <f>ROUND(E325*H325,2)</f>
        <v>0</v>
      </c>
      <c r="J325" s="233"/>
      <c r="K325" s="234">
        <f>ROUND(E325*J325,2)</f>
        <v>0</v>
      </c>
      <c r="L325" s="234">
        <v>21</v>
      </c>
      <c r="M325" s="234">
        <f>G325*(1+L325/100)</f>
        <v>0</v>
      </c>
      <c r="N325" s="234">
        <v>0</v>
      </c>
      <c r="O325" s="234">
        <f>ROUND(E325*N325,2)</f>
        <v>0</v>
      </c>
      <c r="P325" s="234">
        <v>0</v>
      </c>
      <c r="Q325" s="234">
        <f>ROUND(E325*P325,2)</f>
        <v>0</v>
      </c>
      <c r="R325" s="234"/>
      <c r="S325" s="234" t="s">
        <v>170</v>
      </c>
      <c r="T325" s="235" t="s">
        <v>170</v>
      </c>
      <c r="U325" s="216">
        <v>0</v>
      </c>
      <c r="V325" s="216">
        <f>ROUND(E325*U325,2)</f>
        <v>0</v>
      </c>
      <c r="W325" s="216"/>
      <c r="X325" s="216" t="s">
        <v>163</v>
      </c>
      <c r="Y325" s="207"/>
      <c r="Z325" s="207"/>
      <c r="AA325" s="207"/>
      <c r="AB325" s="207"/>
      <c r="AC325" s="207"/>
      <c r="AD325" s="207"/>
      <c r="AE325" s="207"/>
      <c r="AF325" s="207"/>
      <c r="AG325" s="207" t="s">
        <v>171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14"/>
      <c r="B326" s="215"/>
      <c r="C326" s="253" t="s">
        <v>385</v>
      </c>
      <c r="D326" s="244"/>
      <c r="E326" s="244"/>
      <c r="F326" s="244"/>
      <c r="G326" s="244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07"/>
      <c r="Z326" s="207"/>
      <c r="AA326" s="207"/>
      <c r="AB326" s="207"/>
      <c r="AC326" s="207"/>
      <c r="AD326" s="207"/>
      <c r="AE326" s="207"/>
      <c r="AF326" s="207"/>
      <c r="AG326" s="207" t="s">
        <v>217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">
      <c r="A327" s="214"/>
      <c r="B327" s="215"/>
      <c r="C327" s="250" t="s">
        <v>1030</v>
      </c>
      <c r="D327" s="217"/>
      <c r="E327" s="218">
        <v>357.4</v>
      </c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165</v>
      </c>
      <c r="AH327" s="207">
        <v>5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">
      <c r="A328" s="229">
        <v>109</v>
      </c>
      <c r="B328" s="230" t="s">
        <v>1298</v>
      </c>
      <c r="C328" s="249" t="s">
        <v>1299</v>
      </c>
      <c r="D328" s="231" t="s">
        <v>175</v>
      </c>
      <c r="E328" s="232">
        <v>5</v>
      </c>
      <c r="F328" s="233"/>
      <c r="G328" s="234">
        <f>ROUND(E328*F328,2)</f>
        <v>0</v>
      </c>
      <c r="H328" s="233"/>
      <c r="I328" s="234">
        <f>ROUND(E328*H328,2)</f>
        <v>0</v>
      </c>
      <c r="J328" s="233"/>
      <c r="K328" s="234">
        <f>ROUND(E328*J328,2)</f>
        <v>0</v>
      </c>
      <c r="L328" s="234">
        <v>21</v>
      </c>
      <c r="M328" s="234">
        <f>G328*(1+L328/100)</f>
        <v>0</v>
      </c>
      <c r="N328" s="234">
        <v>0</v>
      </c>
      <c r="O328" s="234">
        <f>ROUND(E328*N328,2)</f>
        <v>0</v>
      </c>
      <c r="P328" s="234">
        <v>0</v>
      </c>
      <c r="Q328" s="234">
        <f>ROUND(E328*P328,2)</f>
        <v>0</v>
      </c>
      <c r="R328" s="234"/>
      <c r="S328" s="234" t="s">
        <v>170</v>
      </c>
      <c r="T328" s="235" t="s">
        <v>170</v>
      </c>
      <c r="U328" s="216">
        <v>0</v>
      </c>
      <c r="V328" s="216">
        <f>ROUND(E328*U328,2)</f>
        <v>0</v>
      </c>
      <c r="W328" s="216"/>
      <c r="X328" s="216" t="s">
        <v>163</v>
      </c>
      <c r="Y328" s="207"/>
      <c r="Z328" s="207"/>
      <c r="AA328" s="207"/>
      <c r="AB328" s="207"/>
      <c r="AC328" s="207"/>
      <c r="AD328" s="207"/>
      <c r="AE328" s="207"/>
      <c r="AF328" s="207"/>
      <c r="AG328" s="207" t="s">
        <v>171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14"/>
      <c r="B329" s="215"/>
      <c r="C329" s="253" t="s">
        <v>1300</v>
      </c>
      <c r="D329" s="244"/>
      <c r="E329" s="244"/>
      <c r="F329" s="244"/>
      <c r="G329" s="244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07"/>
      <c r="Z329" s="207"/>
      <c r="AA329" s="207"/>
      <c r="AB329" s="207"/>
      <c r="AC329" s="207"/>
      <c r="AD329" s="207"/>
      <c r="AE329" s="207"/>
      <c r="AF329" s="207"/>
      <c r="AG329" s="207" t="s">
        <v>217</v>
      </c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">
      <c r="A330" s="214"/>
      <c r="B330" s="215"/>
      <c r="C330" s="250" t="s">
        <v>70</v>
      </c>
      <c r="D330" s="217"/>
      <c r="E330" s="218">
        <v>5</v>
      </c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165</v>
      </c>
      <c r="AH330" s="207">
        <v>0</v>
      </c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">
      <c r="A331" s="229">
        <v>110</v>
      </c>
      <c r="B331" s="230" t="s">
        <v>1301</v>
      </c>
      <c r="C331" s="249" t="s">
        <v>1302</v>
      </c>
      <c r="D331" s="231" t="s">
        <v>175</v>
      </c>
      <c r="E331" s="232">
        <v>28</v>
      </c>
      <c r="F331" s="233"/>
      <c r="G331" s="234">
        <f>ROUND(E331*F331,2)</f>
        <v>0</v>
      </c>
      <c r="H331" s="233"/>
      <c r="I331" s="234">
        <f>ROUND(E331*H331,2)</f>
        <v>0</v>
      </c>
      <c r="J331" s="233"/>
      <c r="K331" s="234">
        <f>ROUND(E331*J331,2)</f>
        <v>0</v>
      </c>
      <c r="L331" s="234">
        <v>21</v>
      </c>
      <c r="M331" s="234">
        <f>G331*(1+L331/100)</f>
        <v>0</v>
      </c>
      <c r="N331" s="234">
        <v>0</v>
      </c>
      <c r="O331" s="234">
        <f>ROUND(E331*N331,2)</f>
        <v>0</v>
      </c>
      <c r="P331" s="234">
        <v>0</v>
      </c>
      <c r="Q331" s="234">
        <f>ROUND(E331*P331,2)</f>
        <v>0</v>
      </c>
      <c r="R331" s="234"/>
      <c r="S331" s="234" t="s">
        <v>170</v>
      </c>
      <c r="T331" s="235" t="s">
        <v>170</v>
      </c>
      <c r="U331" s="216">
        <v>0</v>
      </c>
      <c r="V331" s="216">
        <f>ROUND(E331*U331,2)</f>
        <v>0</v>
      </c>
      <c r="W331" s="216"/>
      <c r="X331" s="216" t="s">
        <v>163</v>
      </c>
      <c r="Y331" s="207"/>
      <c r="Z331" s="207"/>
      <c r="AA331" s="207"/>
      <c r="AB331" s="207"/>
      <c r="AC331" s="207"/>
      <c r="AD331" s="207"/>
      <c r="AE331" s="207"/>
      <c r="AF331" s="207"/>
      <c r="AG331" s="207" t="s">
        <v>171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">
      <c r="A332" s="214"/>
      <c r="B332" s="215"/>
      <c r="C332" s="253" t="s">
        <v>1300</v>
      </c>
      <c r="D332" s="244"/>
      <c r="E332" s="244"/>
      <c r="F332" s="244"/>
      <c r="G332" s="244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07"/>
      <c r="Z332" s="207"/>
      <c r="AA332" s="207"/>
      <c r="AB332" s="207"/>
      <c r="AC332" s="207"/>
      <c r="AD332" s="207"/>
      <c r="AE332" s="207"/>
      <c r="AF332" s="207"/>
      <c r="AG332" s="207" t="s">
        <v>217</v>
      </c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">
      <c r="A333" s="214"/>
      <c r="B333" s="215"/>
      <c r="C333" s="250" t="s">
        <v>1303</v>
      </c>
      <c r="D333" s="217"/>
      <c r="E333" s="218">
        <v>25</v>
      </c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07"/>
      <c r="Z333" s="207"/>
      <c r="AA333" s="207"/>
      <c r="AB333" s="207"/>
      <c r="AC333" s="207"/>
      <c r="AD333" s="207"/>
      <c r="AE333" s="207"/>
      <c r="AF333" s="207"/>
      <c r="AG333" s="207" t="s">
        <v>165</v>
      </c>
      <c r="AH333" s="207">
        <v>5</v>
      </c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14"/>
      <c r="B334" s="215"/>
      <c r="C334" s="250" t="s">
        <v>68</v>
      </c>
      <c r="D334" s="217"/>
      <c r="E334" s="218">
        <v>3</v>
      </c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165</v>
      </c>
      <c r="AH334" s="207">
        <v>0</v>
      </c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">
      <c r="A335" s="229">
        <v>111</v>
      </c>
      <c r="B335" s="230" t="s">
        <v>1304</v>
      </c>
      <c r="C335" s="249" t="s">
        <v>1305</v>
      </c>
      <c r="D335" s="231" t="s">
        <v>175</v>
      </c>
      <c r="E335" s="232">
        <v>64</v>
      </c>
      <c r="F335" s="233"/>
      <c r="G335" s="234">
        <f>ROUND(E335*F335,2)</f>
        <v>0</v>
      </c>
      <c r="H335" s="233"/>
      <c r="I335" s="234">
        <f>ROUND(E335*H335,2)</f>
        <v>0</v>
      </c>
      <c r="J335" s="233"/>
      <c r="K335" s="234">
        <f>ROUND(E335*J335,2)</f>
        <v>0</v>
      </c>
      <c r="L335" s="234">
        <v>21</v>
      </c>
      <c r="M335" s="234">
        <f>G335*(1+L335/100)</f>
        <v>0</v>
      </c>
      <c r="N335" s="234">
        <v>0</v>
      </c>
      <c r="O335" s="234">
        <f>ROUND(E335*N335,2)</f>
        <v>0</v>
      </c>
      <c r="P335" s="234">
        <v>0</v>
      </c>
      <c r="Q335" s="234">
        <f>ROUND(E335*P335,2)</f>
        <v>0</v>
      </c>
      <c r="R335" s="234"/>
      <c r="S335" s="234" t="s">
        <v>170</v>
      </c>
      <c r="T335" s="235" t="s">
        <v>170</v>
      </c>
      <c r="U335" s="216">
        <v>0</v>
      </c>
      <c r="V335" s="216">
        <f>ROUND(E335*U335,2)</f>
        <v>0</v>
      </c>
      <c r="W335" s="216"/>
      <c r="X335" s="216" t="s">
        <v>163</v>
      </c>
      <c r="Y335" s="207"/>
      <c r="Z335" s="207"/>
      <c r="AA335" s="207"/>
      <c r="AB335" s="207"/>
      <c r="AC335" s="207"/>
      <c r="AD335" s="207"/>
      <c r="AE335" s="207"/>
      <c r="AF335" s="207"/>
      <c r="AG335" s="207" t="s">
        <v>171</v>
      </c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">
      <c r="A336" s="214"/>
      <c r="B336" s="215"/>
      <c r="C336" s="253" t="s">
        <v>1306</v>
      </c>
      <c r="D336" s="244"/>
      <c r="E336" s="244"/>
      <c r="F336" s="244"/>
      <c r="G336" s="244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07"/>
      <c r="Z336" s="207"/>
      <c r="AA336" s="207"/>
      <c r="AB336" s="207"/>
      <c r="AC336" s="207"/>
      <c r="AD336" s="207"/>
      <c r="AE336" s="207"/>
      <c r="AF336" s="207"/>
      <c r="AG336" s="207" t="s">
        <v>217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">
      <c r="A337" s="214"/>
      <c r="B337" s="215"/>
      <c r="C337" s="250" t="s">
        <v>1307</v>
      </c>
      <c r="D337" s="217"/>
      <c r="E337" s="218">
        <v>64</v>
      </c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165</v>
      </c>
      <c r="AH337" s="207">
        <v>5</v>
      </c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">
      <c r="A338" s="229">
        <v>112</v>
      </c>
      <c r="B338" s="230" t="s">
        <v>438</v>
      </c>
      <c r="C338" s="249" t="s">
        <v>439</v>
      </c>
      <c r="D338" s="231" t="s">
        <v>440</v>
      </c>
      <c r="E338" s="232">
        <v>1</v>
      </c>
      <c r="F338" s="233"/>
      <c r="G338" s="234">
        <f>ROUND(E338*F338,2)</f>
        <v>0</v>
      </c>
      <c r="H338" s="233"/>
      <c r="I338" s="234">
        <f>ROUND(E338*H338,2)</f>
        <v>0</v>
      </c>
      <c r="J338" s="233"/>
      <c r="K338" s="234">
        <f>ROUND(E338*J338,2)</f>
        <v>0</v>
      </c>
      <c r="L338" s="234">
        <v>21</v>
      </c>
      <c r="M338" s="234">
        <f>G338*(1+L338/100)</f>
        <v>0</v>
      </c>
      <c r="N338" s="234">
        <v>0</v>
      </c>
      <c r="O338" s="234">
        <f>ROUND(E338*N338,2)</f>
        <v>0</v>
      </c>
      <c r="P338" s="234">
        <v>0</v>
      </c>
      <c r="Q338" s="234">
        <f>ROUND(E338*P338,2)</f>
        <v>0</v>
      </c>
      <c r="R338" s="234"/>
      <c r="S338" s="234" t="s">
        <v>170</v>
      </c>
      <c r="T338" s="235" t="s">
        <v>170</v>
      </c>
      <c r="U338" s="216">
        <v>5.99</v>
      </c>
      <c r="V338" s="216">
        <f>ROUND(E338*U338,2)</f>
        <v>5.99</v>
      </c>
      <c r="W338" s="216"/>
      <c r="X338" s="216" t="s">
        <v>163</v>
      </c>
      <c r="Y338" s="207"/>
      <c r="Z338" s="207"/>
      <c r="AA338" s="207"/>
      <c r="AB338" s="207"/>
      <c r="AC338" s="207"/>
      <c r="AD338" s="207"/>
      <c r="AE338" s="207"/>
      <c r="AF338" s="207"/>
      <c r="AG338" s="207" t="s">
        <v>441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">
      <c r="A339" s="214"/>
      <c r="B339" s="215"/>
      <c r="C339" s="253" t="s">
        <v>385</v>
      </c>
      <c r="D339" s="244"/>
      <c r="E339" s="244"/>
      <c r="F339" s="244"/>
      <c r="G339" s="244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07"/>
      <c r="Z339" s="207"/>
      <c r="AA339" s="207"/>
      <c r="AB339" s="207"/>
      <c r="AC339" s="207"/>
      <c r="AD339" s="207"/>
      <c r="AE339" s="207"/>
      <c r="AF339" s="207"/>
      <c r="AG339" s="207" t="s">
        <v>217</v>
      </c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 x14ac:dyDescent="0.2">
      <c r="A340" s="214"/>
      <c r="B340" s="215"/>
      <c r="C340" s="250" t="s">
        <v>62</v>
      </c>
      <c r="D340" s="217"/>
      <c r="E340" s="218">
        <v>1</v>
      </c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07"/>
      <c r="Z340" s="207"/>
      <c r="AA340" s="207"/>
      <c r="AB340" s="207"/>
      <c r="AC340" s="207"/>
      <c r="AD340" s="207"/>
      <c r="AE340" s="207"/>
      <c r="AF340" s="207"/>
      <c r="AG340" s="207" t="s">
        <v>165</v>
      </c>
      <c r="AH340" s="207">
        <v>0</v>
      </c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">
      <c r="A341" s="229">
        <v>113</v>
      </c>
      <c r="B341" s="230" t="s">
        <v>442</v>
      </c>
      <c r="C341" s="249" t="s">
        <v>443</v>
      </c>
      <c r="D341" s="231" t="s">
        <v>440</v>
      </c>
      <c r="E341" s="232">
        <v>1</v>
      </c>
      <c r="F341" s="233"/>
      <c r="G341" s="234">
        <f>ROUND(E341*F341,2)</f>
        <v>0</v>
      </c>
      <c r="H341" s="233"/>
      <c r="I341" s="234">
        <f>ROUND(E341*H341,2)</f>
        <v>0</v>
      </c>
      <c r="J341" s="233"/>
      <c r="K341" s="234">
        <f>ROUND(E341*J341,2)</f>
        <v>0</v>
      </c>
      <c r="L341" s="234">
        <v>21</v>
      </c>
      <c r="M341" s="234">
        <f>G341*(1+L341/100)</f>
        <v>0</v>
      </c>
      <c r="N341" s="234">
        <v>0</v>
      </c>
      <c r="O341" s="234">
        <f>ROUND(E341*N341,2)</f>
        <v>0</v>
      </c>
      <c r="P341" s="234">
        <v>0</v>
      </c>
      <c r="Q341" s="234">
        <f>ROUND(E341*P341,2)</f>
        <v>0</v>
      </c>
      <c r="R341" s="234"/>
      <c r="S341" s="234" t="s">
        <v>170</v>
      </c>
      <c r="T341" s="235" t="s">
        <v>170</v>
      </c>
      <c r="U341" s="216">
        <v>6.71</v>
      </c>
      <c r="V341" s="216">
        <f>ROUND(E341*U341,2)</f>
        <v>6.71</v>
      </c>
      <c r="W341" s="216"/>
      <c r="X341" s="216" t="s">
        <v>163</v>
      </c>
      <c r="Y341" s="207"/>
      <c r="Z341" s="207"/>
      <c r="AA341" s="207"/>
      <c r="AB341" s="207"/>
      <c r="AC341" s="207"/>
      <c r="AD341" s="207"/>
      <c r="AE341" s="207"/>
      <c r="AF341" s="207"/>
      <c r="AG341" s="207" t="s">
        <v>441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">
      <c r="A342" s="214"/>
      <c r="B342" s="215"/>
      <c r="C342" s="253" t="s">
        <v>385</v>
      </c>
      <c r="D342" s="244"/>
      <c r="E342" s="244"/>
      <c r="F342" s="244"/>
      <c r="G342" s="244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07"/>
      <c r="Z342" s="207"/>
      <c r="AA342" s="207"/>
      <c r="AB342" s="207"/>
      <c r="AC342" s="207"/>
      <c r="AD342" s="207"/>
      <c r="AE342" s="207"/>
      <c r="AF342" s="207"/>
      <c r="AG342" s="207" t="s">
        <v>217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">
      <c r="A343" s="214"/>
      <c r="B343" s="215"/>
      <c r="C343" s="250" t="s">
        <v>62</v>
      </c>
      <c r="D343" s="217"/>
      <c r="E343" s="218">
        <v>1</v>
      </c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07"/>
      <c r="Z343" s="207"/>
      <c r="AA343" s="207"/>
      <c r="AB343" s="207"/>
      <c r="AC343" s="207"/>
      <c r="AD343" s="207"/>
      <c r="AE343" s="207"/>
      <c r="AF343" s="207"/>
      <c r="AG343" s="207" t="s">
        <v>165</v>
      </c>
      <c r="AH343" s="207">
        <v>0</v>
      </c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">
      <c r="A344" s="229">
        <v>114</v>
      </c>
      <c r="B344" s="230" t="s">
        <v>444</v>
      </c>
      <c r="C344" s="249" t="s">
        <v>445</v>
      </c>
      <c r="D344" s="231" t="s">
        <v>182</v>
      </c>
      <c r="E344" s="232">
        <v>139.5</v>
      </c>
      <c r="F344" s="233"/>
      <c r="G344" s="234">
        <f>ROUND(E344*F344,2)</f>
        <v>0</v>
      </c>
      <c r="H344" s="233"/>
      <c r="I344" s="234">
        <f>ROUND(E344*H344,2)</f>
        <v>0</v>
      </c>
      <c r="J344" s="233"/>
      <c r="K344" s="234">
        <f>ROUND(E344*J344,2)</f>
        <v>0</v>
      </c>
      <c r="L344" s="234">
        <v>21</v>
      </c>
      <c r="M344" s="234">
        <f>G344*(1+L344/100)</f>
        <v>0</v>
      </c>
      <c r="N344" s="234">
        <v>0</v>
      </c>
      <c r="O344" s="234">
        <f>ROUND(E344*N344,2)</f>
        <v>0</v>
      </c>
      <c r="P344" s="234">
        <v>0</v>
      </c>
      <c r="Q344" s="234">
        <f>ROUND(E344*P344,2)</f>
        <v>0</v>
      </c>
      <c r="R344" s="234"/>
      <c r="S344" s="234" t="s">
        <v>170</v>
      </c>
      <c r="T344" s="235" t="s">
        <v>170</v>
      </c>
      <c r="U344" s="216">
        <v>1.9E-2</v>
      </c>
      <c r="V344" s="216">
        <f>ROUND(E344*U344,2)</f>
        <v>2.65</v>
      </c>
      <c r="W344" s="216"/>
      <c r="X344" s="216" t="s">
        <v>163</v>
      </c>
      <c r="Y344" s="207"/>
      <c r="Z344" s="207"/>
      <c r="AA344" s="207"/>
      <c r="AB344" s="207"/>
      <c r="AC344" s="207"/>
      <c r="AD344" s="207"/>
      <c r="AE344" s="207"/>
      <c r="AF344" s="207"/>
      <c r="AG344" s="207" t="s">
        <v>441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">
      <c r="A345" s="214"/>
      <c r="B345" s="215"/>
      <c r="C345" s="253" t="s">
        <v>385</v>
      </c>
      <c r="D345" s="244"/>
      <c r="E345" s="244"/>
      <c r="F345" s="244"/>
      <c r="G345" s="244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07"/>
      <c r="Z345" s="207"/>
      <c r="AA345" s="207"/>
      <c r="AB345" s="207"/>
      <c r="AC345" s="207"/>
      <c r="AD345" s="207"/>
      <c r="AE345" s="207"/>
      <c r="AF345" s="207"/>
      <c r="AG345" s="207" t="s">
        <v>217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">
      <c r="A346" s="214"/>
      <c r="B346" s="215"/>
      <c r="C346" s="250" t="s">
        <v>1084</v>
      </c>
      <c r="D346" s="217"/>
      <c r="E346" s="218">
        <v>1.8</v>
      </c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07"/>
      <c r="Z346" s="207"/>
      <c r="AA346" s="207"/>
      <c r="AB346" s="207"/>
      <c r="AC346" s="207"/>
      <c r="AD346" s="207"/>
      <c r="AE346" s="207"/>
      <c r="AF346" s="207"/>
      <c r="AG346" s="207" t="s">
        <v>165</v>
      </c>
      <c r="AH346" s="207">
        <v>5</v>
      </c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">
      <c r="A347" s="214"/>
      <c r="B347" s="215"/>
      <c r="C347" s="250" t="s">
        <v>1087</v>
      </c>
      <c r="D347" s="217"/>
      <c r="E347" s="218">
        <v>2.4</v>
      </c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165</v>
      </c>
      <c r="AH347" s="207">
        <v>5</v>
      </c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">
      <c r="A348" s="214"/>
      <c r="B348" s="215"/>
      <c r="C348" s="250" t="s">
        <v>1029</v>
      </c>
      <c r="D348" s="217"/>
      <c r="E348" s="218">
        <v>135.30000000000001</v>
      </c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07"/>
      <c r="Z348" s="207"/>
      <c r="AA348" s="207"/>
      <c r="AB348" s="207"/>
      <c r="AC348" s="207"/>
      <c r="AD348" s="207"/>
      <c r="AE348" s="207"/>
      <c r="AF348" s="207"/>
      <c r="AG348" s="207" t="s">
        <v>165</v>
      </c>
      <c r="AH348" s="207">
        <v>5</v>
      </c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">
      <c r="A349" s="229">
        <v>115</v>
      </c>
      <c r="B349" s="230" t="s">
        <v>446</v>
      </c>
      <c r="C349" s="249" t="s">
        <v>447</v>
      </c>
      <c r="D349" s="231" t="s">
        <v>182</v>
      </c>
      <c r="E349" s="232">
        <v>357.4</v>
      </c>
      <c r="F349" s="233"/>
      <c r="G349" s="234">
        <f>ROUND(E349*F349,2)</f>
        <v>0</v>
      </c>
      <c r="H349" s="233"/>
      <c r="I349" s="234">
        <f>ROUND(E349*H349,2)</f>
        <v>0</v>
      </c>
      <c r="J349" s="233"/>
      <c r="K349" s="234">
        <f>ROUND(E349*J349,2)</f>
        <v>0</v>
      </c>
      <c r="L349" s="234">
        <v>21</v>
      </c>
      <c r="M349" s="234">
        <f>G349*(1+L349/100)</f>
        <v>0</v>
      </c>
      <c r="N349" s="234">
        <v>0</v>
      </c>
      <c r="O349" s="234">
        <f>ROUND(E349*N349,2)</f>
        <v>0</v>
      </c>
      <c r="P349" s="234">
        <v>0</v>
      </c>
      <c r="Q349" s="234">
        <f>ROUND(E349*P349,2)</f>
        <v>0</v>
      </c>
      <c r="R349" s="234"/>
      <c r="S349" s="234" t="s">
        <v>170</v>
      </c>
      <c r="T349" s="235" t="s">
        <v>170</v>
      </c>
      <c r="U349" s="216">
        <v>4.1000000000000002E-2</v>
      </c>
      <c r="V349" s="216">
        <f>ROUND(E349*U349,2)</f>
        <v>14.65</v>
      </c>
      <c r="W349" s="216"/>
      <c r="X349" s="216" t="s">
        <v>163</v>
      </c>
      <c r="Y349" s="207"/>
      <c r="Z349" s="207"/>
      <c r="AA349" s="207"/>
      <c r="AB349" s="207"/>
      <c r="AC349" s="207"/>
      <c r="AD349" s="207"/>
      <c r="AE349" s="207"/>
      <c r="AF349" s="207"/>
      <c r="AG349" s="207" t="s">
        <v>441</v>
      </c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">
      <c r="A350" s="214"/>
      <c r="B350" s="215"/>
      <c r="C350" s="253" t="s">
        <v>385</v>
      </c>
      <c r="D350" s="244"/>
      <c r="E350" s="244"/>
      <c r="F350" s="244"/>
      <c r="G350" s="244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07"/>
      <c r="Z350" s="207"/>
      <c r="AA350" s="207"/>
      <c r="AB350" s="207"/>
      <c r="AC350" s="207"/>
      <c r="AD350" s="207"/>
      <c r="AE350" s="207"/>
      <c r="AF350" s="207"/>
      <c r="AG350" s="207" t="s">
        <v>217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">
      <c r="A351" s="214"/>
      <c r="B351" s="215"/>
      <c r="C351" s="250" t="s">
        <v>1030</v>
      </c>
      <c r="D351" s="217"/>
      <c r="E351" s="218">
        <v>357.4</v>
      </c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165</v>
      </c>
      <c r="AH351" s="207">
        <v>5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ht="22.5" outlineLevel="1" x14ac:dyDescent="0.2">
      <c r="A352" s="229">
        <v>116</v>
      </c>
      <c r="B352" s="230" t="s">
        <v>1308</v>
      </c>
      <c r="C352" s="249" t="s">
        <v>1309</v>
      </c>
      <c r="D352" s="231" t="s">
        <v>175</v>
      </c>
      <c r="E352" s="232">
        <v>2</v>
      </c>
      <c r="F352" s="233"/>
      <c r="G352" s="234">
        <f>ROUND(E352*F352,2)</f>
        <v>0</v>
      </c>
      <c r="H352" s="233"/>
      <c r="I352" s="234">
        <f>ROUND(E352*H352,2)</f>
        <v>0</v>
      </c>
      <c r="J352" s="233"/>
      <c r="K352" s="234">
        <f>ROUND(E352*J352,2)</f>
        <v>0</v>
      </c>
      <c r="L352" s="234">
        <v>21</v>
      </c>
      <c r="M352" s="234">
        <f>G352*(1+L352/100)</f>
        <v>0</v>
      </c>
      <c r="N352" s="234">
        <v>0</v>
      </c>
      <c r="O352" s="234">
        <f>ROUND(E352*N352,2)</f>
        <v>0</v>
      </c>
      <c r="P352" s="234">
        <v>0</v>
      </c>
      <c r="Q352" s="234">
        <f>ROUND(E352*P352,2)</f>
        <v>0</v>
      </c>
      <c r="R352" s="234"/>
      <c r="S352" s="234" t="s">
        <v>161</v>
      </c>
      <c r="T352" s="235" t="s">
        <v>162</v>
      </c>
      <c r="U352" s="216">
        <v>0.2</v>
      </c>
      <c r="V352" s="216">
        <f>ROUND(E352*U352,2)</f>
        <v>0.4</v>
      </c>
      <c r="W352" s="216"/>
      <c r="X352" s="216" t="s">
        <v>163</v>
      </c>
      <c r="Y352" s="207"/>
      <c r="Z352" s="207"/>
      <c r="AA352" s="207"/>
      <c r="AB352" s="207"/>
      <c r="AC352" s="207"/>
      <c r="AD352" s="207"/>
      <c r="AE352" s="207"/>
      <c r="AF352" s="207"/>
      <c r="AG352" s="207" t="s">
        <v>171</v>
      </c>
      <c r="AH352" s="207"/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">
      <c r="A353" s="214"/>
      <c r="B353" s="215"/>
      <c r="C353" s="250" t="s">
        <v>66</v>
      </c>
      <c r="D353" s="217"/>
      <c r="E353" s="218">
        <v>2</v>
      </c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165</v>
      </c>
      <c r="AH353" s="207">
        <v>0</v>
      </c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ht="22.5" outlineLevel="1" x14ac:dyDescent="0.2">
      <c r="A354" s="229">
        <v>117</v>
      </c>
      <c r="B354" s="230" t="s">
        <v>1310</v>
      </c>
      <c r="C354" s="249" t="s">
        <v>1311</v>
      </c>
      <c r="D354" s="231" t="s">
        <v>175</v>
      </c>
      <c r="E354" s="232">
        <v>2</v>
      </c>
      <c r="F354" s="233"/>
      <c r="G354" s="234">
        <f>ROUND(E354*F354,2)</f>
        <v>0</v>
      </c>
      <c r="H354" s="233"/>
      <c r="I354" s="234">
        <f>ROUND(E354*H354,2)</f>
        <v>0</v>
      </c>
      <c r="J354" s="233"/>
      <c r="K354" s="234">
        <f>ROUND(E354*J354,2)</f>
        <v>0</v>
      </c>
      <c r="L354" s="234">
        <v>21</v>
      </c>
      <c r="M354" s="234">
        <f>G354*(1+L354/100)</f>
        <v>0</v>
      </c>
      <c r="N354" s="234">
        <v>0</v>
      </c>
      <c r="O354" s="234">
        <f>ROUND(E354*N354,2)</f>
        <v>0</v>
      </c>
      <c r="P354" s="234">
        <v>0</v>
      </c>
      <c r="Q354" s="234">
        <f>ROUND(E354*P354,2)</f>
        <v>0</v>
      </c>
      <c r="R354" s="234"/>
      <c r="S354" s="234" t="s">
        <v>161</v>
      </c>
      <c r="T354" s="235" t="s">
        <v>162</v>
      </c>
      <c r="U354" s="216">
        <v>0.2</v>
      </c>
      <c r="V354" s="216">
        <f>ROUND(E354*U354,2)</f>
        <v>0.4</v>
      </c>
      <c r="W354" s="216"/>
      <c r="X354" s="216" t="s">
        <v>163</v>
      </c>
      <c r="Y354" s="207"/>
      <c r="Z354" s="207"/>
      <c r="AA354" s="207"/>
      <c r="AB354" s="207"/>
      <c r="AC354" s="207"/>
      <c r="AD354" s="207"/>
      <c r="AE354" s="207"/>
      <c r="AF354" s="207"/>
      <c r="AG354" s="207" t="s">
        <v>171</v>
      </c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">
      <c r="A355" s="214"/>
      <c r="B355" s="215"/>
      <c r="C355" s="250" t="s">
        <v>66</v>
      </c>
      <c r="D355" s="217"/>
      <c r="E355" s="218">
        <v>2</v>
      </c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165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">
      <c r="A356" s="229">
        <v>118</v>
      </c>
      <c r="B356" s="230" t="s">
        <v>1312</v>
      </c>
      <c r="C356" s="249" t="s">
        <v>1313</v>
      </c>
      <c r="D356" s="231" t="s">
        <v>175</v>
      </c>
      <c r="E356" s="232">
        <v>2</v>
      </c>
      <c r="F356" s="233"/>
      <c r="G356" s="234">
        <f>ROUND(E356*F356,2)</f>
        <v>0</v>
      </c>
      <c r="H356" s="233"/>
      <c r="I356" s="234">
        <f>ROUND(E356*H356,2)</f>
        <v>0</v>
      </c>
      <c r="J356" s="233"/>
      <c r="K356" s="234">
        <f>ROUND(E356*J356,2)</f>
        <v>0</v>
      </c>
      <c r="L356" s="234">
        <v>21</v>
      </c>
      <c r="M356" s="234">
        <f>G356*(1+L356/100)</f>
        <v>0</v>
      </c>
      <c r="N356" s="234">
        <v>8.0000000000000002E-3</v>
      </c>
      <c r="O356" s="234">
        <f>ROUND(E356*N356,2)</f>
        <v>0.02</v>
      </c>
      <c r="P356" s="234">
        <v>0</v>
      </c>
      <c r="Q356" s="234">
        <f>ROUND(E356*P356,2)</f>
        <v>0</v>
      </c>
      <c r="R356" s="234"/>
      <c r="S356" s="234" t="s">
        <v>161</v>
      </c>
      <c r="T356" s="235" t="s">
        <v>162</v>
      </c>
      <c r="U356" s="216">
        <v>0</v>
      </c>
      <c r="V356" s="216">
        <f>ROUND(E356*U356,2)</f>
        <v>0</v>
      </c>
      <c r="W356" s="216"/>
      <c r="X356" s="216" t="s">
        <v>163</v>
      </c>
      <c r="Y356" s="207"/>
      <c r="Z356" s="207"/>
      <c r="AA356" s="207"/>
      <c r="AB356" s="207"/>
      <c r="AC356" s="207"/>
      <c r="AD356" s="207"/>
      <c r="AE356" s="207"/>
      <c r="AF356" s="207"/>
      <c r="AG356" s="207" t="s">
        <v>171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">
      <c r="A357" s="214"/>
      <c r="B357" s="215"/>
      <c r="C357" s="253" t="s">
        <v>385</v>
      </c>
      <c r="D357" s="244"/>
      <c r="E357" s="244"/>
      <c r="F357" s="244"/>
      <c r="G357" s="244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07"/>
      <c r="Z357" s="207"/>
      <c r="AA357" s="207"/>
      <c r="AB357" s="207"/>
      <c r="AC357" s="207"/>
      <c r="AD357" s="207"/>
      <c r="AE357" s="207"/>
      <c r="AF357" s="207"/>
      <c r="AG357" s="207" t="s">
        <v>217</v>
      </c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">
      <c r="A358" s="214"/>
      <c r="B358" s="215"/>
      <c r="C358" s="250" t="s">
        <v>1314</v>
      </c>
      <c r="D358" s="217"/>
      <c r="E358" s="218">
        <v>2</v>
      </c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07"/>
      <c r="Z358" s="207"/>
      <c r="AA358" s="207"/>
      <c r="AB358" s="207"/>
      <c r="AC358" s="207"/>
      <c r="AD358" s="207"/>
      <c r="AE358" s="207"/>
      <c r="AF358" s="207"/>
      <c r="AG358" s="207" t="s">
        <v>165</v>
      </c>
      <c r="AH358" s="207">
        <v>5</v>
      </c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">
      <c r="A359" s="229">
        <v>119</v>
      </c>
      <c r="B359" s="230" t="s">
        <v>1315</v>
      </c>
      <c r="C359" s="249" t="s">
        <v>1316</v>
      </c>
      <c r="D359" s="231" t="s">
        <v>175</v>
      </c>
      <c r="E359" s="232">
        <v>2</v>
      </c>
      <c r="F359" s="233"/>
      <c r="G359" s="234">
        <f>ROUND(E359*F359,2)</f>
        <v>0</v>
      </c>
      <c r="H359" s="233"/>
      <c r="I359" s="234">
        <f>ROUND(E359*H359,2)</f>
        <v>0</v>
      </c>
      <c r="J359" s="233"/>
      <c r="K359" s="234">
        <f>ROUND(E359*J359,2)</f>
        <v>0</v>
      </c>
      <c r="L359" s="234">
        <v>21</v>
      </c>
      <c r="M359" s="234">
        <f>G359*(1+L359/100)</f>
        <v>0</v>
      </c>
      <c r="N359" s="234">
        <v>5.0000000000000001E-3</v>
      </c>
      <c r="O359" s="234">
        <f>ROUND(E359*N359,2)</f>
        <v>0.01</v>
      </c>
      <c r="P359" s="234">
        <v>0</v>
      </c>
      <c r="Q359" s="234">
        <f>ROUND(E359*P359,2)</f>
        <v>0</v>
      </c>
      <c r="R359" s="234"/>
      <c r="S359" s="234" t="s">
        <v>161</v>
      </c>
      <c r="T359" s="235" t="s">
        <v>162</v>
      </c>
      <c r="U359" s="216">
        <v>0</v>
      </c>
      <c r="V359" s="216">
        <f>ROUND(E359*U359,2)</f>
        <v>0</v>
      </c>
      <c r="W359" s="216"/>
      <c r="X359" s="216" t="s">
        <v>252</v>
      </c>
      <c r="Y359" s="207"/>
      <c r="Z359" s="207"/>
      <c r="AA359" s="207"/>
      <c r="AB359" s="207"/>
      <c r="AC359" s="207"/>
      <c r="AD359" s="207"/>
      <c r="AE359" s="207"/>
      <c r="AF359" s="207"/>
      <c r="AG359" s="207" t="s">
        <v>253</v>
      </c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">
      <c r="A360" s="214"/>
      <c r="B360" s="215"/>
      <c r="C360" s="250" t="s">
        <v>66</v>
      </c>
      <c r="D360" s="217"/>
      <c r="E360" s="218">
        <v>2</v>
      </c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07"/>
      <c r="Z360" s="207"/>
      <c r="AA360" s="207"/>
      <c r="AB360" s="207"/>
      <c r="AC360" s="207"/>
      <c r="AD360" s="207"/>
      <c r="AE360" s="207"/>
      <c r="AF360" s="207"/>
      <c r="AG360" s="207" t="s">
        <v>165</v>
      </c>
      <c r="AH360" s="207">
        <v>0</v>
      </c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">
      <c r="A361" s="229">
        <v>120</v>
      </c>
      <c r="B361" s="230" t="s">
        <v>1317</v>
      </c>
      <c r="C361" s="249" t="s">
        <v>1318</v>
      </c>
      <c r="D361" s="231" t="s">
        <v>175</v>
      </c>
      <c r="E361" s="232">
        <v>2</v>
      </c>
      <c r="F361" s="233"/>
      <c r="G361" s="234">
        <f>ROUND(E361*F361,2)</f>
        <v>0</v>
      </c>
      <c r="H361" s="233"/>
      <c r="I361" s="234">
        <f>ROUND(E361*H361,2)</f>
        <v>0</v>
      </c>
      <c r="J361" s="233"/>
      <c r="K361" s="234">
        <f>ROUND(E361*J361,2)</f>
        <v>0</v>
      </c>
      <c r="L361" s="234">
        <v>21</v>
      </c>
      <c r="M361" s="234">
        <f>G361*(1+L361/100)</f>
        <v>0</v>
      </c>
      <c r="N361" s="234">
        <v>0</v>
      </c>
      <c r="O361" s="234">
        <f>ROUND(E361*N361,2)</f>
        <v>0</v>
      </c>
      <c r="P361" s="234">
        <v>0</v>
      </c>
      <c r="Q361" s="234">
        <f>ROUND(E361*P361,2)</f>
        <v>0</v>
      </c>
      <c r="R361" s="234"/>
      <c r="S361" s="234" t="s">
        <v>161</v>
      </c>
      <c r="T361" s="235" t="s">
        <v>162</v>
      </c>
      <c r="U361" s="216">
        <v>0</v>
      </c>
      <c r="V361" s="216">
        <f>ROUND(E361*U361,2)</f>
        <v>0</v>
      </c>
      <c r="W361" s="216"/>
      <c r="X361" s="216" t="s">
        <v>252</v>
      </c>
      <c r="Y361" s="207"/>
      <c r="Z361" s="207"/>
      <c r="AA361" s="207"/>
      <c r="AB361" s="207"/>
      <c r="AC361" s="207"/>
      <c r="AD361" s="207"/>
      <c r="AE361" s="207"/>
      <c r="AF361" s="207"/>
      <c r="AG361" s="207" t="s">
        <v>253</v>
      </c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">
      <c r="A362" s="214"/>
      <c r="B362" s="215"/>
      <c r="C362" s="250" t="s">
        <v>1319</v>
      </c>
      <c r="D362" s="217"/>
      <c r="E362" s="218">
        <v>2</v>
      </c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07"/>
      <c r="Z362" s="207"/>
      <c r="AA362" s="207"/>
      <c r="AB362" s="207"/>
      <c r="AC362" s="207"/>
      <c r="AD362" s="207"/>
      <c r="AE362" s="207"/>
      <c r="AF362" s="207"/>
      <c r="AG362" s="207" t="s">
        <v>165</v>
      </c>
      <c r="AH362" s="207">
        <v>5</v>
      </c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">
      <c r="A363" s="229">
        <v>121</v>
      </c>
      <c r="B363" s="230" t="s">
        <v>1320</v>
      </c>
      <c r="C363" s="249" t="s">
        <v>1321</v>
      </c>
      <c r="D363" s="231" t="s">
        <v>175</v>
      </c>
      <c r="E363" s="232">
        <v>2</v>
      </c>
      <c r="F363" s="233"/>
      <c r="G363" s="234">
        <f>ROUND(E363*F363,2)</f>
        <v>0</v>
      </c>
      <c r="H363" s="233"/>
      <c r="I363" s="234">
        <f>ROUND(E363*H363,2)</f>
        <v>0</v>
      </c>
      <c r="J363" s="233"/>
      <c r="K363" s="234">
        <f>ROUND(E363*J363,2)</f>
        <v>0</v>
      </c>
      <c r="L363" s="234">
        <v>21</v>
      </c>
      <c r="M363" s="234">
        <f>G363*(1+L363/100)</f>
        <v>0</v>
      </c>
      <c r="N363" s="234">
        <v>0</v>
      </c>
      <c r="O363" s="234">
        <f>ROUND(E363*N363,2)</f>
        <v>0</v>
      </c>
      <c r="P363" s="234">
        <v>0</v>
      </c>
      <c r="Q363" s="234">
        <f>ROUND(E363*P363,2)</f>
        <v>0</v>
      </c>
      <c r="R363" s="234"/>
      <c r="S363" s="234" t="s">
        <v>161</v>
      </c>
      <c r="T363" s="235" t="s">
        <v>162</v>
      </c>
      <c r="U363" s="216">
        <v>0</v>
      </c>
      <c r="V363" s="216">
        <f>ROUND(E363*U363,2)</f>
        <v>0</v>
      </c>
      <c r="W363" s="216"/>
      <c r="X363" s="216" t="s">
        <v>252</v>
      </c>
      <c r="Y363" s="207"/>
      <c r="Z363" s="207"/>
      <c r="AA363" s="207"/>
      <c r="AB363" s="207"/>
      <c r="AC363" s="207"/>
      <c r="AD363" s="207"/>
      <c r="AE363" s="207"/>
      <c r="AF363" s="207"/>
      <c r="AG363" s="207" t="s">
        <v>253</v>
      </c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">
      <c r="A364" s="214"/>
      <c r="B364" s="215"/>
      <c r="C364" s="250" t="s">
        <v>66</v>
      </c>
      <c r="D364" s="217"/>
      <c r="E364" s="218">
        <v>2</v>
      </c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07"/>
      <c r="Z364" s="207"/>
      <c r="AA364" s="207"/>
      <c r="AB364" s="207"/>
      <c r="AC364" s="207"/>
      <c r="AD364" s="207"/>
      <c r="AE364" s="207"/>
      <c r="AF364" s="207"/>
      <c r="AG364" s="207" t="s">
        <v>165</v>
      </c>
      <c r="AH364" s="207">
        <v>0</v>
      </c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">
      <c r="A365" s="229">
        <v>122</v>
      </c>
      <c r="B365" s="230" t="s">
        <v>1322</v>
      </c>
      <c r="C365" s="249" t="s">
        <v>1323</v>
      </c>
      <c r="D365" s="231" t="s">
        <v>232</v>
      </c>
      <c r="E365" s="232">
        <v>1</v>
      </c>
      <c r="F365" s="233"/>
      <c r="G365" s="234">
        <f>ROUND(E365*F365,2)</f>
        <v>0</v>
      </c>
      <c r="H365" s="233"/>
      <c r="I365" s="234">
        <f>ROUND(E365*H365,2)</f>
        <v>0</v>
      </c>
      <c r="J365" s="233"/>
      <c r="K365" s="234">
        <f>ROUND(E365*J365,2)</f>
        <v>0</v>
      </c>
      <c r="L365" s="234">
        <v>21</v>
      </c>
      <c r="M365" s="234">
        <f>G365*(1+L365/100)</f>
        <v>0</v>
      </c>
      <c r="N365" s="234">
        <v>0</v>
      </c>
      <c r="O365" s="234">
        <f>ROUND(E365*N365,2)</f>
        <v>0</v>
      </c>
      <c r="P365" s="234">
        <v>0</v>
      </c>
      <c r="Q365" s="234">
        <f>ROUND(E365*P365,2)</f>
        <v>0</v>
      </c>
      <c r="R365" s="234" t="s">
        <v>967</v>
      </c>
      <c r="S365" s="234" t="s">
        <v>170</v>
      </c>
      <c r="T365" s="235" t="s">
        <v>170</v>
      </c>
      <c r="U365" s="216">
        <v>0</v>
      </c>
      <c r="V365" s="216">
        <f>ROUND(E365*U365,2)</f>
        <v>0</v>
      </c>
      <c r="W365" s="216"/>
      <c r="X365" s="216" t="s">
        <v>968</v>
      </c>
      <c r="Y365" s="207"/>
      <c r="Z365" s="207"/>
      <c r="AA365" s="207"/>
      <c r="AB365" s="207"/>
      <c r="AC365" s="207"/>
      <c r="AD365" s="207"/>
      <c r="AE365" s="207"/>
      <c r="AF365" s="207"/>
      <c r="AG365" s="207" t="s">
        <v>1324</v>
      </c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">
      <c r="A366" s="214"/>
      <c r="B366" s="215"/>
      <c r="C366" s="253" t="s">
        <v>385</v>
      </c>
      <c r="D366" s="244"/>
      <c r="E366" s="244"/>
      <c r="F366" s="244"/>
      <c r="G366" s="244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07"/>
      <c r="Z366" s="207"/>
      <c r="AA366" s="207"/>
      <c r="AB366" s="207"/>
      <c r="AC366" s="207"/>
      <c r="AD366" s="207"/>
      <c r="AE366" s="207"/>
      <c r="AF366" s="207"/>
      <c r="AG366" s="207" t="s">
        <v>217</v>
      </c>
      <c r="AH366" s="207"/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">
      <c r="A367" s="214"/>
      <c r="B367" s="215"/>
      <c r="C367" s="250" t="s">
        <v>62</v>
      </c>
      <c r="D367" s="217"/>
      <c r="E367" s="218">
        <v>1</v>
      </c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07"/>
      <c r="Z367" s="207"/>
      <c r="AA367" s="207"/>
      <c r="AB367" s="207"/>
      <c r="AC367" s="207"/>
      <c r="AD367" s="207"/>
      <c r="AE367" s="207"/>
      <c r="AF367" s="207"/>
      <c r="AG367" s="207" t="s">
        <v>165</v>
      </c>
      <c r="AH367" s="207">
        <v>0</v>
      </c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x14ac:dyDescent="0.2">
      <c r="A368" s="223" t="s">
        <v>156</v>
      </c>
      <c r="B368" s="224" t="s">
        <v>122</v>
      </c>
      <c r="C368" s="248" t="s">
        <v>123</v>
      </c>
      <c r="D368" s="225"/>
      <c r="E368" s="226"/>
      <c r="F368" s="227"/>
      <c r="G368" s="227">
        <f>SUMIF(AG369:AG399,"&lt;&gt;NOR",G369:G399)</f>
        <v>0</v>
      </c>
      <c r="H368" s="227"/>
      <c r="I368" s="227">
        <f>SUM(I369:I399)</f>
        <v>0</v>
      </c>
      <c r="J368" s="227"/>
      <c r="K368" s="227">
        <f>SUM(K369:K399)</f>
        <v>0</v>
      </c>
      <c r="L368" s="227"/>
      <c r="M368" s="227">
        <f>SUM(M369:M399)</f>
        <v>0</v>
      </c>
      <c r="N368" s="227"/>
      <c r="O368" s="227">
        <f>SUM(O369:O399)</f>
        <v>0.17</v>
      </c>
      <c r="P368" s="227"/>
      <c r="Q368" s="227">
        <f>SUM(Q369:Q399)</f>
        <v>0</v>
      </c>
      <c r="R368" s="227"/>
      <c r="S368" s="227"/>
      <c r="T368" s="228"/>
      <c r="U368" s="222"/>
      <c r="V368" s="222">
        <f>SUM(V369:V399)</f>
        <v>40.21</v>
      </c>
      <c r="W368" s="222"/>
      <c r="X368" s="222"/>
      <c r="AG368" t="s">
        <v>157</v>
      </c>
    </row>
    <row r="369" spans="1:60" outlineLevel="1" x14ac:dyDescent="0.2">
      <c r="A369" s="229">
        <v>123</v>
      </c>
      <c r="B369" s="230" t="s">
        <v>1325</v>
      </c>
      <c r="C369" s="249" t="s">
        <v>1326</v>
      </c>
      <c r="D369" s="231" t="s">
        <v>182</v>
      </c>
      <c r="E369" s="232">
        <v>1</v>
      </c>
      <c r="F369" s="233"/>
      <c r="G369" s="234">
        <f>ROUND(E369*F369,2)</f>
        <v>0</v>
      </c>
      <c r="H369" s="233"/>
      <c r="I369" s="234">
        <f>ROUND(E369*H369,2)</f>
        <v>0</v>
      </c>
      <c r="J369" s="233"/>
      <c r="K369" s="234">
        <f>ROUND(E369*J369,2)</f>
        <v>0</v>
      </c>
      <c r="L369" s="234">
        <v>21</v>
      </c>
      <c r="M369" s="234">
        <f>G369*(1+L369/100)</f>
        <v>0</v>
      </c>
      <c r="N369" s="234">
        <v>4.8000000000000001E-4</v>
      </c>
      <c r="O369" s="234">
        <f>ROUND(E369*N369,2)</f>
        <v>0</v>
      </c>
      <c r="P369" s="234">
        <v>0</v>
      </c>
      <c r="Q369" s="234">
        <f>ROUND(E369*P369,2)</f>
        <v>0</v>
      </c>
      <c r="R369" s="234"/>
      <c r="S369" s="234" t="s">
        <v>170</v>
      </c>
      <c r="T369" s="235" t="s">
        <v>170</v>
      </c>
      <c r="U369" s="216">
        <v>6.4000000000000001E-2</v>
      </c>
      <c r="V369" s="216">
        <f>ROUND(E369*U369,2)</f>
        <v>0.06</v>
      </c>
      <c r="W369" s="216"/>
      <c r="X369" s="216" t="s">
        <v>163</v>
      </c>
      <c r="Y369" s="207"/>
      <c r="Z369" s="207"/>
      <c r="AA369" s="207"/>
      <c r="AB369" s="207"/>
      <c r="AC369" s="207"/>
      <c r="AD369" s="207"/>
      <c r="AE369" s="207"/>
      <c r="AF369" s="207"/>
      <c r="AG369" s="207" t="s">
        <v>171</v>
      </c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">
      <c r="A370" s="214"/>
      <c r="B370" s="215"/>
      <c r="C370" s="250" t="s">
        <v>62</v>
      </c>
      <c r="D370" s="217"/>
      <c r="E370" s="218">
        <v>1</v>
      </c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165</v>
      </c>
      <c r="AH370" s="207">
        <v>0</v>
      </c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">
      <c r="A371" s="229">
        <v>124</v>
      </c>
      <c r="B371" s="230" t="s">
        <v>1327</v>
      </c>
      <c r="C371" s="249" t="s">
        <v>1328</v>
      </c>
      <c r="D371" s="231" t="s">
        <v>175</v>
      </c>
      <c r="E371" s="232">
        <v>2</v>
      </c>
      <c r="F371" s="233"/>
      <c r="G371" s="234">
        <f>ROUND(E371*F371,2)</f>
        <v>0</v>
      </c>
      <c r="H371" s="233"/>
      <c r="I371" s="234">
        <f>ROUND(E371*H371,2)</f>
        <v>0</v>
      </c>
      <c r="J371" s="233"/>
      <c r="K371" s="234">
        <f>ROUND(E371*J371,2)</f>
        <v>0</v>
      </c>
      <c r="L371" s="234">
        <v>21</v>
      </c>
      <c r="M371" s="234">
        <f>G371*(1+L371/100)</f>
        <v>0</v>
      </c>
      <c r="N371" s="234">
        <v>4.5469999999999997E-2</v>
      </c>
      <c r="O371" s="234">
        <f>ROUND(E371*N371,2)</f>
        <v>0.09</v>
      </c>
      <c r="P371" s="234">
        <v>0</v>
      </c>
      <c r="Q371" s="234">
        <f>ROUND(E371*P371,2)</f>
        <v>0</v>
      </c>
      <c r="R371" s="234"/>
      <c r="S371" s="234" t="s">
        <v>170</v>
      </c>
      <c r="T371" s="235" t="s">
        <v>170</v>
      </c>
      <c r="U371" s="216">
        <v>1.129</v>
      </c>
      <c r="V371" s="216">
        <f>ROUND(E371*U371,2)</f>
        <v>2.2599999999999998</v>
      </c>
      <c r="W371" s="216"/>
      <c r="X371" s="216" t="s">
        <v>163</v>
      </c>
      <c r="Y371" s="207"/>
      <c r="Z371" s="207"/>
      <c r="AA371" s="207"/>
      <c r="AB371" s="207"/>
      <c r="AC371" s="207"/>
      <c r="AD371" s="207"/>
      <c r="AE371" s="207"/>
      <c r="AF371" s="207"/>
      <c r="AG371" s="207" t="s">
        <v>171</v>
      </c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outlineLevel="1" x14ac:dyDescent="0.2">
      <c r="A372" s="214"/>
      <c r="B372" s="215"/>
      <c r="C372" s="250" t="s">
        <v>66</v>
      </c>
      <c r="D372" s="217"/>
      <c r="E372" s="218">
        <v>2</v>
      </c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07"/>
      <c r="Z372" s="207"/>
      <c r="AA372" s="207"/>
      <c r="AB372" s="207"/>
      <c r="AC372" s="207"/>
      <c r="AD372" s="207"/>
      <c r="AE372" s="207"/>
      <c r="AF372" s="207"/>
      <c r="AG372" s="207" t="s">
        <v>165</v>
      </c>
      <c r="AH372" s="207">
        <v>0</v>
      </c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outlineLevel="1" x14ac:dyDescent="0.2">
      <c r="A373" s="229">
        <v>125</v>
      </c>
      <c r="B373" s="230" t="s">
        <v>1329</v>
      </c>
      <c r="C373" s="249" t="s">
        <v>1330</v>
      </c>
      <c r="D373" s="231" t="s">
        <v>175</v>
      </c>
      <c r="E373" s="232">
        <v>144</v>
      </c>
      <c r="F373" s="233"/>
      <c r="G373" s="234">
        <f>ROUND(E373*F373,2)</f>
        <v>0</v>
      </c>
      <c r="H373" s="233"/>
      <c r="I373" s="234">
        <f>ROUND(E373*H373,2)</f>
        <v>0</v>
      </c>
      <c r="J373" s="233"/>
      <c r="K373" s="234">
        <f>ROUND(E373*J373,2)</f>
        <v>0</v>
      </c>
      <c r="L373" s="234">
        <v>21</v>
      </c>
      <c r="M373" s="234">
        <f>G373*(1+L373/100)</f>
        <v>0</v>
      </c>
      <c r="N373" s="234">
        <v>0</v>
      </c>
      <c r="O373" s="234">
        <f>ROUND(E373*N373,2)</f>
        <v>0</v>
      </c>
      <c r="P373" s="234">
        <v>0</v>
      </c>
      <c r="Q373" s="234">
        <f>ROUND(E373*P373,2)</f>
        <v>0</v>
      </c>
      <c r="R373" s="234"/>
      <c r="S373" s="234" t="s">
        <v>170</v>
      </c>
      <c r="T373" s="235" t="s">
        <v>170</v>
      </c>
      <c r="U373" s="216">
        <v>0.01</v>
      </c>
      <c r="V373" s="216">
        <f>ROUND(E373*U373,2)</f>
        <v>1.44</v>
      </c>
      <c r="W373" s="216"/>
      <c r="X373" s="216" t="s">
        <v>163</v>
      </c>
      <c r="Y373" s="207"/>
      <c r="Z373" s="207"/>
      <c r="AA373" s="207"/>
      <c r="AB373" s="207"/>
      <c r="AC373" s="207"/>
      <c r="AD373" s="207"/>
      <c r="AE373" s="207"/>
      <c r="AF373" s="207"/>
      <c r="AG373" s="207" t="s">
        <v>171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">
      <c r="A374" s="214"/>
      <c r="B374" s="215"/>
      <c r="C374" s="253" t="s">
        <v>1331</v>
      </c>
      <c r="D374" s="244"/>
      <c r="E374" s="244"/>
      <c r="F374" s="244"/>
      <c r="G374" s="244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07"/>
      <c r="Z374" s="207"/>
      <c r="AA374" s="207"/>
      <c r="AB374" s="207"/>
      <c r="AC374" s="207"/>
      <c r="AD374" s="207"/>
      <c r="AE374" s="207"/>
      <c r="AF374" s="207"/>
      <c r="AG374" s="207" t="s">
        <v>217</v>
      </c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46" t="str">
        <f>C374</f>
        <v>Zaměření a zobrazení kabelových tras geodetickým pracovištěm na pevný bod, zpracování výsledku měření, zhotovení knihy tras.</v>
      </c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">
      <c r="A375" s="214"/>
      <c r="B375" s="215"/>
      <c r="C375" s="250" t="s">
        <v>1332</v>
      </c>
      <c r="D375" s="217"/>
      <c r="E375" s="218">
        <v>144</v>
      </c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07"/>
      <c r="Z375" s="207"/>
      <c r="AA375" s="207"/>
      <c r="AB375" s="207"/>
      <c r="AC375" s="207"/>
      <c r="AD375" s="207"/>
      <c r="AE375" s="207"/>
      <c r="AF375" s="207"/>
      <c r="AG375" s="207" t="s">
        <v>165</v>
      </c>
      <c r="AH375" s="207">
        <v>0</v>
      </c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 x14ac:dyDescent="0.2">
      <c r="A376" s="229">
        <v>126</v>
      </c>
      <c r="B376" s="230" t="s">
        <v>1333</v>
      </c>
      <c r="C376" s="249" t="s">
        <v>1334</v>
      </c>
      <c r="D376" s="231" t="s">
        <v>175</v>
      </c>
      <c r="E376" s="232">
        <v>208</v>
      </c>
      <c r="F376" s="233"/>
      <c r="G376" s="234">
        <f>ROUND(E376*F376,2)</f>
        <v>0</v>
      </c>
      <c r="H376" s="233"/>
      <c r="I376" s="234">
        <f>ROUND(E376*H376,2)</f>
        <v>0</v>
      </c>
      <c r="J376" s="233"/>
      <c r="K376" s="234">
        <f>ROUND(E376*J376,2)</f>
        <v>0</v>
      </c>
      <c r="L376" s="234">
        <v>21</v>
      </c>
      <c r="M376" s="234">
        <f>G376*(1+L376/100)</f>
        <v>0</v>
      </c>
      <c r="N376" s="234">
        <v>0</v>
      </c>
      <c r="O376" s="234">
        <f>ROUND(E376*N376,2)</f>
        <v>0</v>
      </c>
      <c r="P376" s="234">
        <v>0</v>
      </c>
      <c r="Q376" s="234">
        <f>ROUND(E376*P376,2)</f>
        <v>0</v>
      </c>
      <c r="R376" s="234"/>
      <c r="S376" s="234" t="s">
        <v>170</v>
      </c>
      <c r="T376" s="235" t="s">
        <v>170</v>
      </c>
      <c r="U376" s="216">
        <v>1.6E-2</v>
      </c>
      <c r="V376" s="216">
        <f>ROUND(E376*U376,2)</f>
        <v>3.33</v>
      </c>
      <c r="W376" s="216"/>
      <c r="X376" s="216" t="s">
        <v>163</v>
      </c>
      <c r="Y376" s="207"/>
      <c r="Z376" s="207"/>
      <c r="AA376" s="207"/>
      <c r="AB376" s="207"/>
      <c r="AC376" s="207"/>
      <c r="AD376" s="207"/>
      <c r="AE376" s="207"/>
      <c r="AF376" s="207"/>
      <c r="AG376" s="207" t="s">
        <v>171</v>
      </c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outlineLevel="1" x14ac:dyDescent="0.2">
      <c r="A377" s="214"/>
      <c r="B377" s="215"/>
      <c r="C377" s="250" t="s">
        <v>1335</v>
      </c>
      <c r="D377" s="217"/>
      <c r="E377" s="218">
        <v>30</v>
      </c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07"/>
      <c r="Z377" s="207"/>
      <c r="AA377" s="207"/>
      <c r="AB377" s="207"/>
      <c r="AC377" s="207"/>
      <c r="AD377" s="207"/>
      <c r="AE377" s="207"/>
      <c r="AF377" s="207"/>
      <c r="AG377" s="207" t="s">
        <v>165</v>
      </c>
      <c r="AH377" s="207">
        <v>5</v>
      </c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">
      <c r="A378" s="214"/>
      <c r="B378" s="215"/>
      <c r="C378" s="250" t="s">
        <v>1198</v>
      </c>
      <c r="D378" s="217"/>
      <c r="E378" s="218">
        <v>16</v>
      </c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07"/>
      <c r="Z378" s="207"/>
      <c r="AA378" s="207"/>
      <c r="AB378" s="207"/>
      <c r="AC378" s="207"/>
      <c r="AD378" s="207"/>
      <c r="AE378" s="207"/>
      <c r="AF378" s="207"/>
      <c r="AG378" s="207" t="s">
        <v>165</v>
      </c>
      <c r="AH378" s="207">
        <v>5</v>
      </c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">
      <c r="A379" s="214"/>
      <c r="B379" s="215"/>
      <c r="C379" s="250" t="s">
        <v>1336</v>
      </c>
      <c r="D379" s="217"/>
      <c r="E379" s="218">
        <v>18</v>
      </c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07"/>
      <c r="Z379" s="207"/>
      <c r="AA379" s="207"/>
      <c r="AB379" s="207"/>
      <c r="AC379" s="207"/>
      <c r="AD379" s="207"/>
      <c r="AE379" s="207"/>
      <c r="AF379" s="207"/>
      <c r="AG379" s="207" t="s">
        <v>165</v>
      </c>
      <c r="AH379" s="207">
        <v>5</v>
      </c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">
      <c r="A380" s="214"/>
      <c r="B380" s="215"/>
      <c r="C380" s="250" t="s">
        <v>1337</v>
      </c>
      <c r="D380" s="217"/>
      <c r="E380" s="218">
        <v>144</v>
      </c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07"/>
      <c r="Z380" s="207"/>
      <c r="AA380" s="207"/>
      <c r="AB380" s="207"/>
      <c r="AC380" s="207"/>
      <c r="AD380" s="207"/>
      <c r="AE380" s="207"/>
      <c r="AF380" s="207"/>
      <c r="AG380" s="207" t="s">
        <v>165</v>
      </c>
      <c r="AH380" s="207">
        <v>5</v>
      </c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">
      <c r="A381" s="229">
        <v>127</v>
      </c>
      <c r="B381" s="230" t="s">
        <v>1338</v>
      </c>
      <c r="C381" s="249" t="s">
        <v>1339</v>
      </c>
      <c r="D381" s="231" t="s">
        <v>182</v>
      </c>
      <c r="E381" s="232">
        <v>492.7</v>
      </c>
      <c r="F381" s="233"/>
      <c r="G381" s="234">
        <f>ROUND(E381*F381,2)</f>
        <v>0</v>
      </c>
      <c r="H381" s="233"/>
      <c r="I381" s="234">
        <f>ROUND(E381*H381,2)</f>
        <v>0</v>
      </c>
      <c r="J381" s="233"/>
      <c r="K381" s="234">
        <f>ROUND(E381*J381,2)</f>
        <v>0</v>
      </c>
      <c r="L381" s="234">
        <v>21</v>
      </c>
      <c r="M381" s="234">
        <f>G381*(1+L381/100)</f>
        <v>0</v>
      </c>
      <c r="N381" s="234">
        <v>6.0000000000000002E-5</v>
      </c>
      <c r="O381" s="234">
        <f>ROUND(E381*N381,2)</f>
        <v>0.03</v>
      </c>
      <c r="P381" s="234">
        <v>0</v>
      </c>
      <c r="Q381" s="234">
        <f>ROUND(E381*P381,2)</f>
        <v>0</v>
      </c>
      <c r="R381" s="234"/>
      <c r="S381" s="234" t="s">
        <v>161</v>
      </c>
      <c r="T381" s="235" t="s">
        <v>1260</v>
      </c>
      <c r="U381" s="216">
        <v>2.5999999999999999E-2</v>
      </c>
      <c r="V381" s="216">
        <f>ROUND(E381*U381,2)</f>
        <v>12.81</v>
      </c>
      <c r="W381" s="216"/>
      <c r="X381" s="216" t="s">
        <v>163</v>
      </c>
      <c r="Y381" s="207"/>
      <c r="Z381" s="207"/>
      <c r="AA381" s="207"/>
      <c r="AB381" s="207"/>
      <c r="AC381" s="207"/>
      <c r="AD381" s="207"/>
      <c r="AE381" s="207"/>
      <c r="AF381" s="207"/>
      <c r="AG381" s="207" t="s">
        <v>171</v>
      </c>
      <c r="AH381" s="207"/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outlineLevel="1" x14ac:dyDescent="0.2">
      <c r="A382" s="214"/>
      <c r="B382" s="215"/>
      <c r="C382" s="253" t="s">
        <v>1340</v>
      </c>
      <c r="D382" s="244"/>
      <c r="E382" s="244"/>
      <c r="F382" s="244"/>
      <c r="G382" s="244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07"/>
      <c r="Z382" s="207"/>
      <c r="AA382" s="207"/>
      <c r="AB382" s="207"/>
      <c r="AC382" s="207"/>
      <c r="AD382" s="207"/>
      <c r="AE382" s="207"/>
      <c r="AF382" s="207"/>
      <c r="AG382" s="207" t="s">
        <v>217</v>
      </c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outlineLevel="1" x14ac:dyDescent="0.2">
      <c r="A383" s="214"/>
      <c r="B383" s="215"/>
      <c r="C383" s="250" t="s">
        <v>1029</v>
      </c>
      <c r="D383" s="217"/>
      <c r="E383" s="218">
        <v>135.30000000000001</v>
      </c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07"/>
      <c r="Z383" s="207"/>
      <c r="AA383" s="207"/>
      <c r="AB383" s="207"/>
      <c r="AC383" s="207"/>
      <c r="AD383" s="207"/>
      <c r="AE383" s="207"/>
      <c r="AF383" s="207"/>
      <c r="AG383" s="207" t="s">
        <v>165</v>
      </c>
      <c r="AH383" s="207">
        <v>5</v>
      </c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</row>
    <row r="384" spans="1:60" outlineLevel="1" x14ac:dyDescent="0.2">
      <c r="A384" s="214"/>
      <c r="B384" s="215"/>
      <c r="C384" s="250" t="s">
        <v>1030</v>
      </c>
      <c r="D384" s="217"/>
      <c r="E384" s="218">
        <v>357.4</v>
      </c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07"/>
      <c r="Z384" s="207"/>
      <c r="AA384" s="207"/>
      <c r="AB384" s="207"/>
      <c r="AC384" s="207"/>
      <c r="AD384" s="207"/>
      <c r="AE384" s="207"/>
      <c r="AF384" s="207"/>
      <c r="AG384" s="207" t="s">
        <v>165</v>
      </c>
      <c r="AH384" s="207">
        <v>5</v>
      </c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outlineLevel="1" x14ac:dyDescent="0.2">
      <c r="A385" s="229">
        <v>128</v>
      </c>
      <c r="B385" s="230" t="s">
        <v>1341</v>
      </c>
      <c r="C385" s="249" t="s">
        <v>1342</v>
      </c>
      <c r="D385" s="231" t="s">
        <v>182</v>
      </c>
      <c r="E385" s="232">
        <v>510.1</v>
      </c>
      <c r="F385" s="233"/>
      <c r="G385" s="234">
        <f>ROUND(E385*F385,2)</f>
        <v>0</v>
      </c>
      <c r="H385" s="233"/>
      <c r="I385" s="234">
        <f>ROUND(E385*H385,2)</f>
        <v>0</v>
      </c>
      <c r="J385" s="233"/>
      <c r="K385" s="234">
        <f>ROUND(E385*J385,2)</f>
        <v>0</v>
      </c>
      <c r="L385" s="234">
        <v>21</v>
      </c>
      <c r="M385" s="234">
        <f>G385*(1+L385/100)</f>
        <v>0</v>
      </c>
      <c r="N385" s="234">
        <v>6.0000000000000002E-5</v>
      </c>
      <c r="O385" s="234">
        <f>ROUND(E385*N385,2)</f>
        <v>0.03</v>
      </c>
      <c r="P385" s="234">
        <v>0</v>
      </c>
      <c r="Q385" s="234">
        <f>ROUND(E385*P385,2)</f>
        <v>0</v>
      </c>
      <c r="R385" s="234"/>
      <c r="S385" s="234" t="s">
        <v>161</v>
      </c>
      <c r="T385" s="235" t="s">
        <v>1260</v>
      </c>
      <c r="U385" s="216">
        <v>2.5999999999999999E-2</v>
      </c>
      <c r="V385" s="216">
        <f>ROUND(E385*U385,2)</f>
        <v>13.26</v>
      </c>
      <c r="W385" s="216"/>
      <c r="X385" s="216" t="s">
        <v>163</v>
      </c>
      <c r="Y385" s="207"/>
      <c r="Z385" s="207"/>
      <c r="AA385" s="207"/>
      <c r="AB385" s="207"/>
      <c r="AC385" s="207"/>
      <c r="AD385" s="207"/>
      <c r="AE385" s="207"/>
      <c r="AF385" s="207"/>
      <c r="AG385" s="207" t="s">
        <v>171</v>
      </c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</row>
    <row r="386" spans="1:60" outlineLevel="1" x14ac:dyDescent="0.2">
      <c r="A386" s="214"/>
      <c r="B386" s="215"/>
      <c r="C386" s="253" t="s">
        <v>1377</v>
      </c>
      <c r="D386" s="244"/>
      <c r="E386" s="244"/>
      <c r="F386" s="244"/>
      <c r="G386" s="244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07"/>
      <c r="Z386" s="207"/>
      <c r="AA386" s="207"/>
      <c r="AB386" s="207"/>
      <c r="AC386" s="207"/>
      <c r="AD386" s="207"/>
      <c r="AE386" s="207"/>
      <c r="AF386" s="207"/>
      <c r="AG386" s="207" t="s">
        <v>217</v>
      </c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outlineLevel="1" x14ac:dyDescent="0.2">
      <c r="A387" s="214"/>
      <c r="B387" s="215"/>
      <c r="C387" s="254" t="s">
        <v>1343</v>
      </c>
      <c r="D387" s="245"/>
      <c r="E387" s="245"/>
      <c r="F387" s="245"/>
      <c r="G387" s="245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07"/>
      <c r="Z387" s="207"/>
      <c r="AA387" s="207"/>
      <c r="AB387" s="207"/>
      <c r="AC387" s="207"/>
      <c r="AD387" s="207"/>
      <c r="AE387" s="207"/>
      <c r="AF387" s="207"/>
      <c r="AG387" s="207" t="s">
        <v>217</v>
      </c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outlineLevel="1" x14ac:dyDescent="0.2">
      <c r="A388" s="214"/>
      <c r="B388" s="215"/>
      <c r="C388" s="250" t="s">
        <v>1172</v>
      </c>
      <c r="D388" s="217"/>
      <c r="E388" s="218">
        <v>295.60000000000002</v>
      </c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07"/>
      <c r="Z388" s="207"/>
      <c r="AA388" s="207"/>
      <c r="AB388" s="207"/>
      <c r="AC388" s="207"/>
      <c r="AD388" s="207"/>
      <c r="AE388" s="207"/>
      <c r="AF388" s="207"/>
      <c r="AG388" s="207" t="s">
        <v>165</v>
      </c>
      <c r="AH388" s="207">
        <v>5</v>
      </c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">
      <c r="A389" s="214"/>
      <c r="B389" s="215"/>
      <c r="C389" s="250" t="s">
        <v>1026</v>
      </c>
      <c r="D389" s="217"/>
      <c r="E389" s="218">
        <v>214.5</v>
      </c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07"/>
      <c r="Z389" s="207"/>
      <c r="AA389" s="207"/>
      <c r="AB389" s="207"/>
      <c r="AC389" s="207"/>
      <c r="AD389" s="207"/>
      <c r="AE389" s="207"/>
      <c r="AF389" s="207"/>
      <c r="AG389" s="207" t="s">
        <v>165</v>
      </c>
      <c r="AH389" s="207">
        <v>0</v>
      </c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">
      <c r="A390" s="229">
        <v>129</v>
      </c>
      <c r="B390" s="230" t="s">
        <v>1344</v>
      </c>
      <c r="C390" s="249" t="s">
        <v>1345</v>
      </c>
      <c r="D390" s="231" t="s">
        <v>182</v>
      </c>
      <c r="E390" s="232">
        <v>94.6</v>
      </c>
      <c r="F390" s="233"/>
      <c r="G390" s="234">
        <f>ROUND(E390*F390,2)</f>
        <v>0</v>
      </c>
      <c r="H390" s="233"/>
      <c r="I390" s="234">
        <f>ROUND(E390*H390,2)</f>
        <v>0</v>
      </c>
      <c r="J390" s="233"/>
      <c r="K390" s="234">
        <f>ROUND(E390*J390,2)</f>
        <v>0</v>
      </c>
      <c r="L390" s="234">
        <v>21</v>
      </c>
      <c r="M390" s="234">
        <f>G390*(1+L390/100)</f>
        <v>0</v>
      </c>
      <c r="N390" s="234">
        <v>6.0000000000000002E-5</v>
      </c>
      <c r="O390" s="234">
        <f>ROUND(E390*N390,2)</f>
        <v>0.01</v>
      </c>
      <c r="P390" s="234">
        <v>0</v>
      </c>
      <c r="Q390" s="234">
        <f>ROUND(E390*P390,2)</f>
        <v>0</v>
      </c>
      <c r="R390" s="234"/>
      <c r="S390" s="234" t="s">
        <v>161</v>
      </c>
      <c r="T390" s="235" t="s">
        <v>1260</v>
      </c>
      <c r="U390" s="216">
        <v>2.5999999999999999E-2</v>
      </c>
      <c r="V390" s="216">
        <f>ROUND(E390*U390,2)</f>
        <v>2.46</v>
      </c>
      <c r="W390" s="216"/>
      <c r="X390" s="216" t="s">
        <v>163</v>
      </c>
      <c r="Y390" s="207"/>
      <c r="Z390" s="207"/>
      <c r="AA390" s="207"/>
      <c r="AB390" s="207"/>
      <c r="AC390" s="207"/>
      <c r="AD390" s="207"/>
      <c r="AE390" s="207"/>
      <c r="AF390" s="207"/>
      <c r="AG390" s="207" t="s">
        <v>171</v>
      </c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outlineLevel="1" x14ac:dyDescent="0.2">
      <c r="A391" s="214"/>
      <c r="B391" s="215"/>
      <c r="C391" s="253" t="s">
        <v>1346</v>
      </c>
      <c r="D391" s="244"/>
      <c r="E391" s="244"/>
      <c r="F391" s="244"/>
      <c r="G391" s="244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07"/>
      <c r="Z391" s="207"/>
      <c r="AA391" s="207"/>
      <c r="AB391" s="207"/>
      <c r="AC391" s="207"/>
      <c r="AD391" s="207"/>
      <c r="AE391" s="207"/>
      <c r="AF391" s="207"/>
      <c r="AG391" s="207" t="s">
        <v>217</v>
      </c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 x14ac:dyDescent="0.2">
      <c r="A392" s="214"/>
      <c r="B392" s="215"/>
      <c r="C392" s="254" t="s">
        <v>1347</v>
      </c>
      <c r="D392" s="245"/>
      <c r="E392" s="245"/>
      <c r="F392" s="245"/>
      <c r="G392" s="245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07"/>
      <c r="Z392" s="207"/>
      <c r="AA392" s="207"/>
      <c r="AB392" s="207"/>
      <c r="AC392" s="207"/>
      <c r="AD392" s="207"/>
      <c r="AE392" s="207"/>
      <c r="AF392" s="207"/>
      <c r="AG392" s="207" t="s">
        <v>217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 x14ac:dyDescent="0.2">
      <c r="A393" s="214"/>
      <c r="B393" s="215"/>
      <c r="C393" s="250" t="s">
        <v>1348</v>
      </c>
      <c r="D393" s="217"/>
      <c r="E393" s="218">
        <v>94.6</v>
      </c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07"/>
      <c r="Z393" s="207"/>
      <c r="AA393" s="207"/>
      <c r="AB393" s="207"/>
      <c r="AC393" s="207"/>
      <c r="AD393" s="207"/>
      <c r="AE393" s="207"/>
      <c r="AF393" s="207"/>
      <c r="AG393" s="207" t="s">
        <v>165</v>
      </c>
      <c r="AH393" s="207">
        <v>0</v>
      </c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outlineLevel="1" x14ac:dyDescent="0.2">
      <c r="A394" s="229">
        <v>130</v>
      </c>
      <c r="B394" s="230" t="s">
        <v>1349</v>
      </c>
      <c r="C394" s="249" t="s">
        <v>1350</v>
      </c>
      <c r="D394" s="231" t="s">
        <v>182</v>
      </c>
      <c r="E394" s="232">
        <v>102.5</v>
      </c>
      <c r="F394" s="233"/>
      <c r="G394" s="234">
        <f>ROUND(E394*F394,2)</f>
        <v>0</v>
      </c>
      <c r="H394" s="233"/>
      <c r="I394" s="234">
        <f>ROUND(E394*H394,2)</f>
        <v>0</v>
      </c>
      <c r="J394" s="233"/>
      <c r="K394" s="234">
        <f>ROUND(E394*J394,2)</f>
        <v>0</v>
      </c>
      <c r="L394" s="234">
        <v>21</v>
      </c>
      <c r="M394" s="234">
        <f>G394*(1+L394/100)</f>
        <v>0</v>
      </c>
      <c r="N394" s="234">
        <v>6.0000000000000002E-5</v>
      </c>
      <c r="O394" s="234">
        <f>ROUND(E394*N394,2)</f>
        <v>0.01</v>
      </c>
      <c r="P394" s="234">
        <v>0</v>
      </c>
      <c r="Q394" s="234">
        <f>ROUND(E394*P394,2)</f>
        <v>0</v>
      </c>
      <c r="R394" s="234"/>
      <c r="S394" s="234" t="s">
        <v>161</v>
      </c>
      <c r="T394" s="235" t="s">
        <v>162</v>
      </c>
      <c r="U394" s="216">
        <v>2.5999999999999999E-2</v>
      </c>
      <c r="V394" s="216">
        <f>ROUND(E394*U394,2)</f>
        <v>2.67</v>
      </c>
      <c r="W394" s="216"/>
      <c r="X394" s="216" t="s">
        <v>163</v>
      </c>
      <c r="Y394" s="207"/>
      <c r="Z394" s="207"/>
      <c r="AA394" s="207"/>
      <c r="AB394" s="207"/>
      <c r="AC394" s="207"/>
      <c r="AD394" s="207"/>
      <c r="AE394" s="207"/>
      <c r="AF394" s="207"/>
      <c r="AG394" s="207" t="s">
        <v>171</v>
      </c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 x14ac:dyDescent="0.2">
      <c r="A395" s="214"/>
      <c r="B395" s="215"/>
      <c r="C395" s="253" t="s">
        <v>1351</v>
      </c>
      <c r="D395" s="244"/>
      <c r="E395" s="244"/>
      <c r="F395" s="244"/>
      <c r="G395" s="244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07"/>
      <c r="Z395" s="207"/>
      <c r="AA395" s="207"/>
      <c r="AB395" s="207"/>
      <c r="AC395" s="207"/>
      <c r="AD395" s="207"/>
      <c r="AE395" s="207"/>
      <c r="AF395" s="207"/>
      <c r="AG395" s="207" t="s">
        <v>217</v>
      </c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 x14ac:dyDescent="0.2">
      <c r="A396" s="214"/>
      <c r="B396" s="215"/>
      <c r="C396" s="250" t="s">
        <v>1352</v>
      </c>
      <c r="D396" s="217"/>
      <c r="E396" s="218">
        <v>102.5</v>
      </c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07"/>
      <c r="Z396" s="207"/>
      <c r="AA396" s="207"/>
      <c r="AB396" s="207"/>
      <c r="AC396" s="207"/>
      <c r="AD396" s="207"/>
      <c r="AE396" s="207"/>
      <c r="AF396" s="207"/>
      <c r="AG396" s="207" t="s">
        <v>165</v>
      </c>
      <c r="AH396" s="207">
        <v>0</v>
      </c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 x14ac:dyDescent="0.2">
      <c r="A397" s="229">
        <v>131</v>
      </c>
      <c r="B397" s="230" t="s">
        <v>1353</v>
      </c>
      <c r="C397" s="249" t="s">
        <v>1354</v>
      </c>
      <c r="D397" s="231" t="s">
        <v>182</v>
      </c>
      <c r="E397" s="232">
        <v>73.7</v>
      </c>
      <c r="F397" s="233"/>
      <c r="G397" s="234">
        <f>ROUND(E397*F397,2)</f>
        <v>0</v>
      </c>
      <c r="H397" s="233"/>
      <c r="I397" s="234">
        <f>ROUND(E397*H397,2)</f>
        <v>0</v>
      </c>
      <c r="J397" s="233"/>
      <c r="K397" s="234">
        <f>ROUND(E397*J397,2)</f>
        <v>0</v>
      </c>
      <c r="L397" s="234">
        <v>21</v>
      </c>
      <c r="M397" s="234">
        <f>G397*(1+L397/100)</f>
        <v>0</v>
      </c>
      <c r="N397" s="234">
        <v>6.0000000000000002E-5</v>
      </c>
      <c r="O397" s="234">
        <f>ROUND(E397*N397,2)</f>
        <v>0</v>
      </c>
      <c r="P397" s="234">
        <v>0</v>
      </c>
      <c r="Q397" s="234">
        <f>ROUND(E397*P397,2)</f>
        <v>0</v>
      </c>
      <c r="R397" s="234"/>
      <c r="S397" s="234" t="s">
        <v>161</v>
      </c>
      <c r="T397" s="235" t="s">
        <v>162</v>
      </c>
      <c r="U397" s="216">
        <v>2.5999999999999999E-2</v>
      </c>
      <c r="V397" s="216">
        <f>ROUND(E397*U397,2)</f>
        <v>1.92</v>
      </c>
      <c r="W397" s="216"/>
      <c r="X397" s="216" t="s">
        <v>163</v>
      </c>
      <c r="Y397" s="207"/>
      <c r="Z397" s="207"/>
      <c r="AA397" s="207"/>
      <c r="AB397" s="207"/>
      <c r="AC397" s="207"/>
      <c r="AD397" s="207"/>
      <c r="AE397" s="207"/>
      <c r="AF397" s="207"/>
      <c r="AG397" s="207" t="s">
        <v>171</v>
      </c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outlineLevel="1" x14ac:dyDescent="0.2">
      <c r="A398" s="214"/>
      <c r="B398" s="215"/>
      <c r="C398" s="253" t="s">
        <v>1355</v>
      </c>
      <c r="D398" s="244"/>
      <c r="E398" s="244"/>
      <c r="F398" s="244"/>
      <c r="G398" s="244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07"/>
      <c r="Z398" s="207"/>
      <c r="AA398" s="207"/>
      <c r="AB398" s="207"/>
      <c r="AC398" s="207"/>
      <c r="AD398" s="207"/>
      <c r="AE398" s="207"/>
      <c r="AF398" s="207"/>
      <c r="AG398" s="207" t="s">
        <v>217</v>
      </c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outlineLevel="1" x14ac:dyDescent="0.2">
      <c r="A399" s="214"/>
      <c r="B399" s="215"/>
      <c r="C399" s="250" t="s">
        <v>1356</v>
      </c>
      <c r="D399" s="217"/>
      <c r="E399" s="218">
        <v>73.7</v>
      </c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07"/>
      <c r="Z399" s="207"/>
      <c r="AA399" s="207"/>
      <c r="AB399" s="207"/>
      <c r="AC399" s="207"/>
      <c r="AD399" s="207"/>
      <c r="AE399" s="207"/>
      <c r="AF399" s="207"/>
      <c r="AG399" s="207" t="s">
        <v>165</v>
      </c>
      <c r="AH399" s="207">
        <v>0</v>
      </c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x14ac:dyDescent="0.2">
      <c r="A400" s="223" t="s">
        <v>156</v>
      </c>
      <c r="B400" s="224" t="s">
        <v>124</v>
      </c>
      <c r="C400" s="248" t="s">
        <v>125</v>
      </c>
      <c r="D400" s="225"/>
      <c r="E400" s="226"/>
      <c r="F400" s="227"/>
      <c r="G400" s="227">
        <f>SUMIF(AG401:AG402,"&lt;&gt;NOR",G401:G402)</f>
        <v>0</v>
      </c>
      <c r="H400" s="227"/>
      <c r="I400" s="227">
        <f>SUM(I401:I402)</f>
        <v>0</v>
      </c>
      <c r="J400" s="227"/>
      <c r="K400" s="227">
        <f>SUM(K401:K402)</f>
        <v>0</v>
      </c>
      <c r="L400" s="227"/>
      <c r="M400" s="227">
        <f>SUM(M401:M402)</f>
        <v>0</v>
      </c>
      <c r="N400" s="227"/>
      <c r="O400" s="227">
        <f>SUM(O401:O402)</f>
        <v>0</v>
      </c>
      <c r="P400" s="227"/>
      <c r="Q400" s="227">
        <f>SUM(Q401:Q402)</f>
        <v>0</v>
      </c>
      <c r="R400" s="227"/>
      <c r="S400" s="227"/>
      <c r="T400" s="228"/>
      <c r="U400" s="222"/>
      <c r="V400" s="222">
        <f>SUM(V401:V402)</f>
        <v>36</v>
      </c>
      <c r="W400" s="222"/>
      <c r="X400" s="222"/>
      <c r="AG400" t="s">
        <v>157</v>
      </c>
    </row>
    <row r="401" spans="1:60" outlineLevel="1" x14ac:dyDescent="0.2">
      <c r="A401" s="229">
        <v>132</v>
      </c>
      <c r="B401" s="230" t="s">
        <v>1357</v>
      </c>
      <c r="C401" s="249" t="s">
        <v>1358</v>
      </c>
      <c r="D401" s="231" t="s">
        <v>423</v>
      </c>
      <c r="E401" s="232">
        <v>36</v>
      </c>
      <c r="F401" s="233"/>
      <c r="G401" s="234">
        <f>ROUND(E401*F401,2)</f>
        <v>0</v>
      </c>
      <c r="H401" s="233"/>
      <c r="I401" s="234">
        <f>ROUND(E401*H401,2)</f>
        <v>0</v>
      </c>
      <c r="J401" s="233"/>
      <c r="K401" s="234">
        <f>ROUND(E401*J401,2)</f>
        <v>0</v>
      </c>
      <c r="L401" s="234">
        <v>21</v>
      </c>
      <c r="M401" s="234">
        <f>G401*(1+L401/100)</f>
        <v>0</v>
      </c>
      <c r="N401" s="234">
        <v>0</v>
      </c>
      <c r="O401" s="234">
        <f>ROUND(E401*N401,2)</f>
        <v>0</v>
      </c>
      <c r="P401" s="234">
        <v>0</v>
      </c>
      <c r="Q401" s="234">
        <f>ROUND(E401*P401,2)</f>
        <v>0</v>
      </c>
      <c r="R401" s="234"/>
      <c r="S401" s="234" t="s">
        <v>170</v>
      </c>
      <c r="T401" s="235" t="s">
        <v>170</v>
      </c>
      <c r="U401" s="216">
        <v>1</v>
      </c>
      <c r="V401" s="216">
        <f>ROUND(E401*U401,2)</f>
        <v>36</v>
      </c>
      <c r="W401" s="216"/>
      <c r="X401" s="216" t="s">
        <v>163</v>
      </c>
      <c r="Y401" s="207"/>
      <c r="Z401" s="207"/>
      <c r="AA401" s="207"/>
      <c r="AB401" s="207"/>
      <c r="AC401" s="207"/>
      <c r="AD401" s="207"/>
      <c r="AE401" s="207"/>
      <c r="AF401" s="207"/>
      <c r="AG401" s="207" t="s">
        <v>171</v>
      </c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outlineLevel="1" x14ac:dyDescent="0.2">
      <c r="A402" s="214"/>
      <c r="B402" s="215"/>
      <c r="C402" s="250" t="s">
        <v>1207</v>
      </c>
      <c r="D402" s="217"/>
      <c r="E402" s="218">
        <v>36</v>
      </c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07"/>
      <c r="Z402" s="207"/>
      <c r="AA402" s="207"/>
      <c r="AB402" s="207"/>
      <c r="AC402" s="207"/>
      <c r="AD402" s="207"/>
      <c r="AE402" s="207"/>
      <c r="AF402" s="207"/>
      <c r="AG402" s="207" t="s">
        <v>165</v>
      </c>
      <c r="AH402" s="207">
        <v>0</v>
      </c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x14ac:dyDescent="0.2">
      <c r="A403" s="223" t="s">
        <v>156</v>
      </c>
      <c r="B403" s="224" t="s">
        <v>126</v>
      </c>
      <c r="C403" s="248" t="s">
        <v>89</v>
      </c>
      <c r="D403" s="225"/>
      <c r="E403" s="226"/>
      <c r="F403" s="227"/>
      <c r="G403" s="227">
        <f>SUMIF(AG404:AG427,"&lt;&gt;NOR",G404:G427)</f>
        <v>0</v>
      </c>
      <c r="H403" s="227"/>
      <c r="I403" s="227">
        <f>SUM(I404:I427)</f>
        <v>0</v>
      </c>
      <c r="J403" s="227"/>
      <c r="K403" s="227">
        <f>SUM(K404:K427)</f>
        <v>0</v>
      </c>
      <c r="L403" s="227"/>
      <c r="M403" s="227">
        <f>SUM(M404:M427)</f>
        <v>0</v>
      </c>
      <c r="N403" s="227"/>
      <c r="O403" s="227">
        <f>SUM(O404:O427)</f>
        <v>0</v>
      </c>
      <c r="P403" s="227"/>
      <c r="Q403" s="227">
        <f>SUM(Q404:Q427)</f>
        <v>0</v>
      </c>
      <c r="R403" s="227"/>
      <c r="S403" s="227"/>
      <c r="T403" s="228"/>
      <c r="U403" s="222"/>
      <c r="V403" s="222">
        <f>SUM(V404:V427)</f>
        <v>73.05</v>
      </c>
      <c r="W403" s="222"/>
      <c r="X403" s="222"/>
      <c r="AG403" t="s">
        <v>157</v>
      </c>
    </row>
    <row r="404" spans="1:60" outlineLevel="1" x14ac:dyDescent="0.2">
      <c r="A404" s="229">
        <v>133</v>
      </c>
      <c r="B404" s="230" t="s">
        <v>448</v>
      </c>
      <c r="C404" s="249" t="s">
        <v>986</v>
      </c>
      <c r="D404" s="231" t="s">
        <v>191</v>
      </c>
      <c r="E404" s="232">
        <v>50.624859999999998</v>
      </c>
      <c r="F404" s="233"/>
      <c r="G404" s="234">
        <f>ROUND(E404*F404,2)</f>
        <v>0</v>
      </c>
      <c r="H404" s="233"/>
      <c r="I404" s="234">
        <f>ROUND(E404*H404,2)</f>
        <v>0</v>
      </c>
      <c r="J404" s="233"/>
      <c r="K404" s="234">
        <f>ROUND(E404*J404,2)</f>
        <v>0</v>
      </c>
      <c r="L404" s="234">
        <v>21</v>
      </c>
      <c r="M404" s="234">
        <f>G404*(1+L404/100)</f>
        <v>0</v>
      </c>
      <c r="N404" s="234">
        <v>0</v>
      </c>
      <c r="O404" s="234">
        <f>ROUND(E404*N404,2)</f>
        <v>0</v>
      </c>
      <c r="P404" s="234">
        <v>0</v>
      </c>
      <c r="Q404" s="234">
        <f>ROUND(E404*P404,2)</f>
        <v>0</v>
      </c>
      <c r="R404" s="234" t="s">
        <v>450</v>
      </c>
      <c r="S404" s="234" t="s">
        <v>170</v>
      </c>
      <c r="T404" s="235" t="s">
        <v>170</v>
      </c>
      <c r="U404" s="216">
        <v>0.94199999999999995</v>
      </c>
      <c r="V404" s="216">
        <f>ROUND(E404*U404,2)</f>
        <v>47.69</v>
      </c>
      <c r="W404" s="216"/>
      <c r="X404" s="216" t="s">
        <v>163</v>
      </c>
      <c r="Y404" s="207"/>
      <c r="Z404" s="207"/>
      <c r="AA404" s="207"/>
      <c r="AB404" s="207"/>
      <c r="AC404" s="207"/>
      <c r="AD404" s="207"/>
      <c r="AE404" s="207"/>
      <c r="AF404" s="207"/>
      <c r="AG404" s="207" t="s">
        <v>171</v>
      </c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 x14ac:dyDescent="0.2">
      <c r="A405" s="214"/>
      <c r="B405" s="215"/>
      <c r="C405" s="250" t="s">
        <v>1359</v>
      </c>
      <c r="D405" s="217"/>
      <c r="E405" s="218">
        <v>50.624859999999998</v>
      </c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07"/>
      <c r="Z405" s="207"/>
      <c r="AA405" s="207"/>
      <c r="AB405" s="207"/>
      <c r="AC405" s="207"/>
      <c r="AD405" s="207"/>
      <c r="AE405" s="207"/>
      <c r="AF405" s="207"/>
      <c r="AG405" s="207" t="s">
        <v>165</v>
      </c>
      <c r="AH405" s="207">
        <v>5</v>
      </c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 x14ac:dyDescent="0.2">
      <c r="A406" s="229">
        <v>134</v>
      </c>
      <c r="B406" s="230" t="s">
        <v>1360</v>
      </c>
      <c r="C406" s="249" t="s">
        <v>1361</v>
      </c>
      <c r="D406" s="231" t="s">
        <v>191</v>
      </c>
      <c r="E406" s="232">
        <v>50.624859999999998</v>
      </c>
      <c r="F406" s="233"/>
      <c r="G406" s="234">
        <f>ROUND(E406*F406,2)</f>
        <v>0</v>
      </c>
      <c r="H406" s="233"/>
      <c r="I406" s="234">
        <f>ROUND(E406*H406,2)</f>
        <v>0</v>
      </c>
      <c r="J406" s="233"/>
      <c r="K406" s="234">
        <f>ROUND(E406*J406,2)</f>
        <v>0</v>
      </c>
      <c r="L406" s="234">
        <v>21</v>
      </c>
      <c r="M406" s="234">
        <f>G406*(1+L406/100)</f>
        <v>0</v>
      </c>
      <c r="N406" s="234">
        <v>0</v>
      </c>
      <c r="O406" s="234">
        <f>ROUND(E406*N406,2)</f>
        <v>0</v>
      </c>
      <c r="P406" s="234">
        <v>0</v>
      </c>
      <c r="Q406" s="234">
        <f>ROUND(E406*P406,2)</f>
        <v>0</v>
      </c>
      <c r="R406" s="234" t="s">
        <v>450</v>
      </c>
      <c r="S406" s="234" t="s">
        <v>170</v>
      </c>
      <c r="T406" s="235" t="s">
        <v>170</v>
      </c>
      <c r="U406" s="216">
        <v>0</v>
      </c>
      <c r="V406" s="216">
        <f>ROUND(E406*U406,2)</f>
        <v>0</v>
      </c>
      <c r="W406" s="216"/>
      <c r="X406" s="216" t="s">
        <v>163</v>
      </c>
      <c r="Y406" s="207"/>
      <c r="Z406" s="207"/>
      <c r="AA406" s="207"/>
      <c r="AB406" s="207"/>
      <c r="AC406" s="207"/>
      <c r="AD406" s="207"/>
      <c r="AE406" s="207"/>
      <c r="AF406" s="207"/>
      <c r="AG406" s="207" t="s">
        <v>171</v>
      </c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 x14ac:dyDescent="0.2">
      <c r="A407" s="214"/>
      <c r="B407" s="215"/>
      <c r="C407" s="250" t="s">
        <v>1359</v>
      </c>
      <c r="D407" s="217"/>
      <c r="E407" s="218">
        <v>50.624859999999998</v>
      </c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07"/>
      <c r="Z407" s="207"/>
      <c r="AA407" s="207"/>
      <c r="AB407" s="207"/>
      <c r="AC407" s="207"/>
      <c r="AD407" s="207"/>
      <c r="AE407" s="207"/>
      <c r="AF407" s="207"/>
      <c r="AG407" s="207" t="s">
        <v>165</v>
      </c>
      <c r="AH407" s="207">
        <v>5</v>
      </c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 x14ac:dyDescent="0.2">
      <c r="A408" s="229">
        <v>135</v>
      </c>
      <c r="B408" s="230" t="s">
        <v>452</v>
      </c>
      <c r="C408" s="249" t="s">
        <v>453</v>
      </c>
      <c r="D408" s="231" t="s">
        <v>191</v>
      </c>
      <c r="E408" s="232">
        <v>50.624859999999998</v>
      </c>
      <c r="F408" s="233"/>
      <c r="G408" s="234">
        <f>ROUND(E408*F408,2)</f>
        <v>0</v>
      </c>
      <c r="H408" s="233"/>
      <c r="I408" s="234">
        <f>ROUND(E408*H408,2)</f>
        <v>0</v>
      </c>
      <c r="J408" s="233"/>
      <c r="K408" s="234">
        <f>ROUND(E408*J408,2)</f>
        <v>0</v>
      </c>
      <c r="L408" s="234">
        <v>21</v>
      </c>
      <c r="M408" s="234">
        <f>G408*(1+L408/100)</f>
        <v>0</v>
      </c>
      <c r="N408" s="234">
        <v>0</v>
      </c>
      <c r="O408" s="234">
        <f>ROUND(E408*N408,2)</f>
        <v>0</v>
      </c>
      <c r="P408" s="234">
        <v>0</v>
      </c>
      <c r="Q408" s="234">
        <f>ROUND(E408*P408,2)</f>
        <v>0</v>
      </c>
      <c r="R408" s="234" t="s">
        <v>454</v>
      </c>
      <c r="S408" s="234" t="s">
        <v>170</v>
      </c>
      <c r="T408" s="235" t="s">
        <v>170</v>
      </c>
      <c r="U408" s="216">
        <v>4.2000000000000003E-2</v>
      </c>
      <c r="V408" s="216">
        <f>ROUND(E408*U408,2)</f>
        <v>2.13</v>
      </c>
      <c r="W408" s="216"/>
      <c r="X408" s="216" t="s">
        <v>163</v>
      </c>
      <c r="Y408" s="207"/>
      <c r="Z408" s="207"/>
      <c r="AA408" s="207"/>
      <c r="AB408" s="207"/>
      <c r="AC408" s="207"/>
      <c r="AD408" s="207"/>
      <c r="AE408" s="207"/>
      <c r="AF408" s="207"/>
      <c r="AG408" s="207" t="s">
        <v>171</v>
      </c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outlineLevel="1" x14ac:dyDescent="0.2">
      <c r="A409" s="214"/>
      <c r="B409" s="215"/>
      <c r="C409" s="252" t="s">
        <v>455</v>
      </c>
      <c r="D409" s="243"/>
      <c r="E409" s="243"/>
      <c r="F409" s="243"/>
      <c r="G409" s="243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07"/>
      <c r="Z409" s="207"/>
      <c r="AA409" s="207"/>
      <c r="AB409" s="207"/>
      <c r="AC409" s="207"/>
      <c r="AD409" s="207"/>
      <c r="AE409" s="207"/>
      <c r="AF409" s="207"/>
      <c r="AG409" s="207" t="s">
        <v>196</v>
      </c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outlineLevel="1" x14ac:dyDescent="0.2">
      <c r="A410" s="214"/>
      <c r="B410" s="215"/>
      <c r="C410" s="250" t="s">
        <v>1359</v>
      </c>
      <c r="D410" s="217"/>
      <c r="E410" s="218">
        <v>50.624859999999998</v>
      </c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07"/>
      <c r="Z410" s="207"/>
      <c r="AA410" s="207"/>
      <c r="AB410" s="207"/>
      <c r="AC410" s="207"/>
      <c r="AD410" s="207"/>
      <c r="AE410" s="207"/>
      <c r="AF410" s="207"/>
      <c r="AG410" s="207" t="s">
        <v>165</v>
      </c>
      <c r="AH410" s="207">
        <v>5</v>
      </c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</row>
    <row r="411" spans="1:60" outlineLevel="1" x14ac:dyDescent="0.2">
      <c r="A411" s="229">
        <v>136</v>
      </c>
      <c r="B411" s="230" t="s">
        <v>988</v>
      </c>
      <c r="C411" s="249" t="s">
        <v>989</v>
      </c>
      <c r="D411" s="231" t="s">
        <v>191</v>
      </c>
      <c r="E411" s="232">
        <v>50.624859999999998</v>
      </c>
      <c r="F411" s="233"/>
      <c r="G411" s="234">
        <f>ROUND(E411*F411,2)</f>
        <v>0</v>
      </c>
      <c r="H411" s="233"/>
      <c r="I411" s="234">
        <f>ROUND(E411*H411,2)</f>
        <v>0</v>
      </c>
      <c r="J411" s="233"/>
      <c r="K411" s="234">
        <f>ROUND(E411*J411,2)</f>
        <v>0</v>
      </c>
      <c r="L411" s="234">
        <v>21</v>
      </c>
      <c r="M411" s="234">
        <f>G411*(1+L411/100)</f>
        <v>0</v>
      </c>
      <c r="N411" s="234">
        <v>0</v>
      </c>
      <c r="O411" s="234">
        <f>ROUND(E411*N411,2)</f>
        <v>0</v>
      </c>
      <c r="P411" s="234">
        <v>0</v>
      </c>
      <c r="Q411" s="234">
        <f>ROUND(E411*P411,2)</f>
        <v>0</v>
      </c>
      <c r="R411" s="234" t="s">
        <v>454</v>
      </c>
      <c r="S411" s="234" t="s">
        <v>170</v>
      </c>
      <c r="T411" s="235" t="s">
        <v>170</v>
      </c>
      <c r="U411" s="216">
        <v>0</v>
      </c>
      <c r="V411" s="216">
        <f>ROUND(E411*U411,2)</f>
        <v>0</v>
      </c>
      <c r="W411" s="216"/>
      <c r="X411" s="216" t="s">
        <v>163</v>
      </c>
      <c r="Y411" s="207"/>
      <c r="Z411" s="207"/>
      <c r="AA411" s="207"/>
      <c r="AB411" s="207"/>
      <c r="AC411" s="207"/>
      <c r="AD411" s="207"/>
      <c r="AE411" s="207"/>
      <c r="AF411" s="207"/>
      <c r="AG411" s="207" t="s">
        <v>171</v>
      </c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</row>
    <row r="412" spans="1:60" outlineLevel="1" x14ac:dyDescent="0.2">
      <c r="A412" s="214"/>
      <c r="B412" s="215"/>
      <c r="C412" s="252" t="s">
        <v>455</v>
      </c>
      <c r="D412" s="243"/>
      <c r="E412" s="243"/>
      <c r="F412" s="243"/>
      <c r="G412" s="243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07"/>
      <c r="Z412" s="207"/>
      <c r="AA412" s="207"/>
      <c r="AB412" s="207"/>
      <c r="AC412" s="207"/>
      <c r="AD412" s="207"/>
      <c r="AE412" s="207"/>
      <c r="AF412" s="207"/>
      <c r="AG412" s="207" t="s">
        <v>196</v>
      </c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</row>
    <row r="413" spans="1:60" outlineLevel="1" x14ac:dyDescent="0.2">
      <c r="A413" s="214"/>
      <c r="B413" s="215"/>
      <c r="C413" s="250" t="s">
        <v>1362</v>
      </c>
      <c r="D413" s="217"/>
      <c r="E413" s="218">
        <v>50.624859999999998</v>
      </c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07"/>
      <c r="Z413" s="207"/>
      <c r="AA413" s="207"/>
      <c r="AB413" s="207"/>
      <c r="AC413" s="207"/>
      <c r="AD413" s="207"/>
      <c r="AE413" s="207"/>
      <c r="AF413" s="207"/>
      <c r="AG413" s="207" t="s">
        <v>165</v>
      </c>
      <c r="AH413" s="207">
        <v>5</v>
      </c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</row>
    <row r="414" spans="1:60" outlineLevel="1" x14ac:dyDescent="0.2">
      <c r="A414" s="229">
        <v>137</v>
      </c>
      <c r="B414" s="230" t="s">
        <v>1363</v>
      </c>
      <c r="C414" s="249" t="s">
        <v>1364</v>
      </c>
      <c r="D414" s="231" t="s">
        <v>191</v>
      </c>
      <c r="E414" s="232">
        <v>32.071159999999999</v>
      </c>
      <c r="F414" s="233"/>
      <c r="G414" s="234">
        <f>ROUND(E414*F414,2)</f>
        <v>0</v>
      </c>
      <c r="H414" s="233"/>
      <c r="I414" s="234">
        <f>ROUND(E414*H414,2)</f>
        <v>0</v>
      </c>
      <c r="J414" s="233"/>
      <c r="K414" s="234">
        <f>ROUND(E414*J414,2)</f>
        <v>0</v>
      </c>
      <c r="L414" s="234">
        <v>21</v>
      </c>
      <c r="M414" s="234">
        <f>G414*(1+L414/100)</f>
        <v>0</v>
      </c>
      <c r="N414" s="234">
        <v>0</v>
      </c>
      <c r="O414" s="234">
        <f>ROUND(E414*N414,2)</f>
        <v>0</v>
      </c>
      <c r="P414" s="234">
        <v>0</v>
      </c>
      <c r="Q414" s="234">
        <f>ROUND(E414*P414,2)</f>
        <v>0</v>
      </c>
      <c r="R414" s="234" t="s">
        <v>450</v>
      </c>
      <c r="S414" s="234" t="s">
        <v>170</v>
      </c>
      <c r="T414" s="235" t="s">
        <v>170</v>
      </c>
      <c r="U414" s="216">
        <v>0</v>
      </c>
      <c r="V414" s="216">
        <f>ROUND(E414*U414,2)</f>
        <v>0</v>
      </c>
      <c r="W414" s="216"/>
      <c r="X414" s="216" t="s">
        <v>163</v>
      </c>
      <c r="Y414" s="207"/>
      <c r="Z414" s="207"/>
      <c r="AA414" s="207"/>
      <c r="AB414" s="207"/>
      <c r="AC414" s="207"/>
      <c r="AD414" s="207"/>
      <c r="AE414" s="207"/>
      <c r="AF414" s="207"/>
      <c r="AG414" s="207" t="s">
        <v>171</v>
      </c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</row>
    <row r="415" spans="1:60" outlineLevel="1" x14ac:dyDescent="0.2">
      <c r="A415" s="214"/>
      <c r="B415" s="215"/>
      <c r="C415" s="250" t="s">
        <v>1365</v>
      </c>
      <c r="D415" s="217"/>
      <c r="E415" s="218">
        <v>32.071159999999999</v>
      </c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07"/>
      <c r="Z415" s="207"/>
      <c r="AA415" s="207"/>
      <c r="AB415" s="207"/>
      <c r="AC415" s="207"/>
      <c r="AD415" s="207"/>
      <c r="AE415" s="207"/>
      <c r="AF415" s="207"/>
      <c r="AG415" s="207" t="s">
        <v>165</v>
      </c>
      <c r="AH415" s="207">
        <v>7</v>
      </c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</row>
    <row r="416" spans="1:60" ht="22.5" outlineLevel="1" x14ac:dyDescent="0.2">
      <c r="A416" s="229">
        <v>138</v>
      </c>
      <c r="B416" s="230" t="s">
        <v>1012</v>
      </c>
      <c r="C416" s="249" t="s">
        <v>1013</v>
      </c>
      <c r="D416" s="231" t="s">
        <v>191</v>
      </c>
      <c r="E416" s="232">
        <v>0.8</v>
      </c>
      <c r="F416" s="233"/>
      <c r="G416" s="234">
        <f>ROUND(E416*F416,2)</f>
        <v>0</v>
      </c>
      <c r="H416" s="233"/>
      <c r="I416" s="234">
        <f>ROUND(E416*H416,2)</f>
        <v>0</v>
      </c>
      <c r="J416" s="233"/>
      <c r="K416" s="234">
        <f>ROUND(E416*J416,2)</f>
        <v>0</v>
      </c>
      <c r="L416" s="234">
        <v>21</v>
      </c>
      <c r="M416" s="234">
        <f>G416*(1+L416/100)</f>
        <v>0</v>
      </c>
      <c r="N416" s="234">
        <v>0</v>
      </c>
      <c r="O416" s="234">
        <f>ROUND(E416*N416,2)</f>
        <v>0</v>
      </c>
      <c r="P416" s="234">
        <v>0</v>
      </c>
      <c r="Q416" s="234">
        <f>ROUND(E416*P416,2)</f>
        <v>0</v>
      </c>
      <c r="R416" s="234" t="s">
        <v>450</v>
      </c>
      <c r="S416" s="234" t="s">
        <v>1014</v>
      </c>
      <c r="T416" s="235" t="s">
        <v>1014</v>
      </c>
      <c r="U416" s="216">
        <v>0</v>
      </c>
      <c r="V416" s="216">
        <f>ROUND(E416*U416,2)</f>
        <v>0</v>
      </c>
      <c r="W416" s="216"/>
      <c r="X416" s="216" t="s">
        <v>163</v>
      </c>
      <c r="Y416" s="207"/>
      <c r="Z416" s="207"/>
      <c r="AA416" s="207"/>
      <c r="AB416" s="207"/>
      <c r="AC416" s="207"/>
      <c r="AD416" s="207"/>
      <c r="AE416" s="207"/>
      <c r="AF416" s="207"/>
      <c r="AG416" s="207" t="s">
        <v>171</v>
      </c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</row>
    <row r="417" spans="1:60" outlineLevel="1" x14ac:dyDescent="0.2">
      <c r="A417" s="214"/>
      <c r="B417" s="215"/>
      <c r="C417" s="253" t="s">
        <v>1015</v>
      </c>
      <c r="D417" s="244"/>
      <c r="E417" s="244"/>
      <c r="F417" s="244"/>
      <c r="G417" s="244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07"/>
      <c r="Z417" s="207"/>
      <c r="AA417" s="207"/>
      <c r="AB417" s="207"/>
      <c r="AC417" s="207"/>
      <c r="AD417" s="207"/>
      <c r="AE417" s="207"/>
      <c r="AF417" s="207"/>
      <c r="AG417" s="207" t="s">
        <v>217</v>
      </c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</row>
    <row r="418" spans="1:60" outlineLevel="1" x14ac:dyDescent="0.2">
      <c r="A418" s="214"/>
      <c r="B418" s="215"/>
      <c r="C418" s="250" t="s">
        <v>1366</v>
      </c>
      <c r="D418" s="217"/>
      <c r="E418" s="218">
        <v>0.8</v>
      </c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07"/>
      <c r="Z418" s="207"/>
      <c r="AA418" s="207"/>
      <c r="AB418" s="207"/>
      <c r="AC418" s="207"/>
      <c r="AD418" s="207"/>
      <c r="AE418" s="207"/>
      <c r="AF418" s="207"/>
      <c r="AG418" s="207" t="s">
        <v>165</v>
      </c>
      <c r="AH418" s="207">
        <v>0</v>
      </c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</row>
    <row r="419" spans="1:60" ht="22.5" outlineLevel="1" x14ac:dyDescent="0.2">
      <c r="A419" s="229">
        <v>139</v>
      </c>
      <c r="B419" s="230" t="s">
        <v>1367</v>
      </c>
      <c r="C419" s="249" t="s">
        <v>1368</v>
      </c>
      <c r="D419" s="231" t="s">
        <v>191</v>
      </c>
      <c r="E419" s="232">
        <v>50.624859999999998</v>
      </c>
      <c r="F419" s="233"/>
      <c r="G419" s="234">
        <f>ROUND(E419*F419,2)</f>
        <v>0</v>
      </c>
      <c r="H419" s="233"/>
      <c r="I419" s="234">
        <f>ROUND(E419*H419,2)</f>
        <v>0</v>
      </c>
      <c r="J419" s="233"/>
      <c r="K419" s="234">
        <f>ROUND(E419*J419,2)</f>
        <v>0</v>
      </c>
      <c r="L419" s="234">
        <v>21</v>
      </c>
      <c r="M419" s="234">
        <f>G419*(1+L419/100)</f>
        <v>0</v>
      </c>
      <c r="N419" s="234">
        <v>0</v>
      </c>
      <c r="O419" s="234">
        <f>ROUND(E419*N419,2)</f>
        <v>0</v>
      </c>
      <c r="P419" s="234">
        <v>0</v>
      </c>
      <c r="Q419" s="234">
        <f>ROUND(E419*P419,2)</f>
        <v>0</v>
      </c>
      <c r="R419" s="234" t="s">
        <v>461</v>
      </c>
      <c r="S419" s="234" t="s">
        <v>170</v>
      </c>
      <c r="T419" s="235" t="s">
        <v>170</v>
      </c>
      <c r="U419" s="216">
        <v>0.36</v>
      </c>
      <c r="V419" s="216">
        <f>ROUND(E419*U419,2)</f>
        <v>18.22</v>
      </c>
      <c r="W419" s="216"/>
      <c r="X419" s="216" t="s">
        <v>163</v>
      </c>
      <c r="Y419" s="207"/>
      <c r="Z419" s="207"/>
      <c r="AA419" s="207"/>
      <c r="AB419" s="207"/>
      <c r="AC419" s="207"/>
      <c r="AD419" s="207"/>
      <c r="AE419" s="207"/>
      <c r="AF419" s="207"/>
      <c r="AG419" s="207" t="s">
        <v>171</v>
      </c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</row>
    <row r="420" spans="1:60" outlineLevel="1" x14ac:dyDescent="0.2">
      <c r="A420" s="214"/>
      <c r="B420" s="215"/>
      <c r="C420" s="252" t="s">
        <v>462</v>
      </c>
      <c r="D420" s="243"/>
      <c r="E420" s="243"/>
      <c r="F420" s="243"/>
      <c r="G420" s="243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07"/>
      <c r="Z420" s="207"/>
      <c r="AA420" s="207"/>
      <c r="AB420" s="207"/>
      <c r="AC420" s="207"/>
      <c r="AD420" s="207"/>
      <c r="AE420" s="207"/>
      <c r="AF420" s="207"/>
      <c r="AG420" s="207" t="s">
        <v>196</v>
      </c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46" t="str">
        <f>C420</f>
        <v>nebo vybouraných hmot nošením nebo přehazováním k místu nakládky přístupnému normálním dopravním prostředkům do 10 m,</v>
      </c>
      <c r="BB420" s="207"/>
      <c r="BC420" s="207"/>
      <c r="BD420" s="207"/>
      <c r="BE420" s="207"/>
      <c r="BF420" s="207"/>
      <c r="BG420" s="207"/>
      <c r="BH420" s="207"/>
    </row>
    <row r="421" spans="1:60" outlineLevel="1" x14ac:dyDescent="0.2">
      <c r="A421" s="214"/>
      <c r="B421" s="215"/>
      <c r="C421" s="250" t="s">
        <v>1359</v>
      </c>
      <c r="D421" s="217"/>
      <c r="E421" s="218">
        <v>50.624859999999998</v>
      </c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07"/>
      <c r="Z421" s="207"/>
      <c r="AA421" s="207"/>
      <c r="AB421" s="207"/>
      <c r="AC421" s="207"/>
      <c r="AD421" s="207"/>
      <c r="AE421" s="207"/>
      <c r="AF421" s="207"/>
      <c r="AG421" s="207" t="s">
        <v>165</v>
      </c>
      <c r="AH421" s="207">
        <v>5</v>
      </c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  <c r="BH421" s="207"/>
    </row>
    <row r="422" spans="1:60" ht="22.5" outlineLevel="1" x14ac:dyDescent="0.2">
      <c r="A422" s="229">
        <v>140</v>
      </c>
      <c r="B422" s="230" t="s">
        <v>464</v>
      </c>
      <c r="C422" s="249" t="s">
        <v>1369</v>
      </c>
      <c r="D422" s="231" t="s">
        <v>191</v>
      </c>
      <c r="E422" s="232">
        <v>50.624859999999998</v>
      </c>
      <c r="F422" s="233"/>
      <c r="G422" s="234">
        <f>ROUND(E422*F422,2)</f>
        <v>0</v>
      </c>
      <c r="H422" s="233"/>
      <c r="I422" s="234">
        <f>ROUND(E422*H422,2)</f>
        <v>0</v>
      </c>
      <c r="J422" s="233"/>
      <c r="K422" s="234">
        <f>ROUND(E422*J422,2)</f>
        <v>0</v>
      </c>
      <c r="L422" s="234">
        <v>21</v>
      </c>
      <c r="M422" s="234">
        <f>G422*(1+L422/100)</f>
        <v>0</v>
      </c>
      <c r="N422" s="234">
        <v>0</v>
      </c>
      <c r="O422" s="234">
        <f>ROUND(E422*N422,2)</f>
        <v>0</v>
      </c>
      <c r="P422" s="234">
        <v>0</v>
      </c>
      <c r="Q422" s="234">
        <f>ROUND(E422*P422,2)</f>
        <v>0</v>
      </c>
      <c r="R422" s="234" t="s">
        <v>461</v>
      </c>
      <c r="S422" s="234" t="s">
        <v>170</v>
      </c>
      <c r="T422" s="235" t="s">
        <v>170</v>
      </c>
      <c r="U422" s="216">
        <v>9.9000000000000005E-2</v>
      </c>
      <c r="V422" s="216">
        <f>ROUND(E422*U422,2)</f>
        <v>5.01</v>
      </c>
      <c r="W422" s="216"/>
      <c r="X422" s="216" t="s">
        <v>163</v>
      </c>
      <c r="Y422" s="207"/>
      <c r="Z422" s="207"/>
      <c r="AA422" s="207"/>
      <c r="AB422" s="207"/>
      <c r="AC422" s="207"/>
      <c r="AD422" s="207"/>
      <c r="AE422" s="207"/>
      <c r="AF422" s="207"/>
      <c r="AG422" s="207" t="s">
        <v>171</v>
      </c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</row>
    <row r="423" spans="1:60" outlineLevel="1" x14ac:dyDescent="0.2">
      <c r="A423" s="214"/>
      <c r="B423" s="215"/>
      <c r="C423" s="252" t="s">
        <v>466</v>
      </c>
      <c r="D423" s="243"/>
      <c r="E423" s="243"/>
      <c r="F423" s="243"/>
      <c r="G423" s="243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07"/>
      <c r="Z423" s="207"/>
      <c r="AA423" s="207"/>
      <c r="AB423" s="207"/>
      <c r="AC423" s="207"/>
      <c r="AD423" s="207"/>
      <c r="AE423" s="207"/>
      <c r="AF423" s="207"/>
      <c r="AG423" s="207" t="s">
        <v>196</v>
      </c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</row>
    <row r="424" spans="1:60" outlineLevel="1" x14ac:dyDescent="0.2">
      <c r="A424" s="214"/>
      <c r="B424" s="215"/>
      <c r="C424" s="250" t="s">
        <v>1370</v>
      </c>
      <c r="D424" s="217"/>
      <c r="E424" s="218">
        <v>4.4944800000000003</v>
      </c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07"/>
      <c r="Z424" s="207"/>
      <c r="AA424" s="207"/>
      <c r="AB424" s="207"/>
      <c r="AC424" s="207"/>
      <c r="AD424" s="207"/>
      <c r="AE424" s="207"/>
      <c r="AF424" s="207"/>
      <c r="AG424" s="207" t="s">
        <v>165</v>
      </c>
      <c r="AH424" s="207">
        <v>5</v>
      </c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</row>
    <row r="425" spans="1:60" outlineLevel="1" x14ac:dyDescent="0.2">
      <c r="A425" s="214"/>
      <c r="B425" s="215"/>
      <c r="C425" s="250" t="s">
        <v>1371</v>
      </c>
      <c r="D425" s="217"/>
      <c r="E425" s="218">
        <v>13.259219999999999</v>
      </c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07"/>
      <c r="Z425" s="207"/>
      <c r="AA425" s="207"/>
      <c r="AB425" s="207"/>
      <c r="AC425" s="207"/>
      <c r="AD425" s="207"/>
      <c r="AE425" s="207"/>
      <c r="AF425" s="207"/>
      <c r="AG425" s="207" t="s">
        <v>165</v>
      </c>
      <c r="AH425" s="207">
        <v>5</v>
      </c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</row>
    <row r="426" spans="1:60" outlineLevel="1" x14ac:dyDescent="0.2">
      <c r="A426" s="214"/>
      <c r="B426" s="215"/>
      <c r="C426" s="250" t="s">
        <v>1372</v>
      </c>
      <c r="D426" s="217"/>
      <c r="E426" s="218">
        <v>32.071159999999999</v>
      </c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07"/>
      <c r="Z426" s="207"/>
      <c r="AA426" s="207"/>
      <c r="AB426" s="207"/>
      <c r="AC426" s="207"/>
      <c r="AD426" s="207"/>
      <c r="AE426" s="207"/>
      <c r="AF426" s="207"/>
      <c r="AG426" s="207" t="s">
        <v>165</v>
      </c>
      <c r="AH426" s="207">
        <v>5</v>
      </c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</row>
    <row r="427" spans="1:60" outlineLevel="1" x14ac:dyDescent="0.2">
      <c r="A427" s="214"/>
      <c r="B427" s="215"/>
      <c r="C427" s="250" t="s">
        <v>1373</v>
      </c>
      <c r="D427" s="217"/>
      <c r="E427" s="218">
        <v>0.8</v>
      </c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07"/>
      <c r="Z427" s="207"/>
      <c r="AA427" s="207"/>
      <c r="AB427" s="207"/>
      <c r="AC427" s="207"/>
      <c r="AD427" s="207"/>
      <c r="AE427" s="207"/>
      <c r="AF427" s="207"/>
      <c r="AG427" s="207" t="s">
        <v>165</v>
      </c>
      <c r="AH427" s="207">
        <v>5</v>
      </c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</row>
    <row r="428" spans="1:60" x14ac:dyDescent="0.2">
      <c r="A428" s="223" t="s">
        <v>156</v>
      </c>
      <c r="B428" s="224" t="s">
        <v>128</v>
      </c>
      <c r="C428" s="248" t="s">
        <v>27</v>
      </c>
      <c r="D428" s="225"/>
      <c r="E428" s="226"/>
      <c r="F428" s="227"/>
      <c r="G428" s="227">
        <f>SUMIF(AG429:AG436,"&lt;&gt;NOR",G429:G436)</f>
        <v>0</v>
      </c>
      <c r="H428" s="227"/>
      <c r="I428" s="227">
        <f>SUM(I429:I436)</f>
        <v>0</v>
      </c>
      <c r="J428" s="227"/>
      <c r="K428" s="227">
        <f>SUM(K429:K436)</f>
        <v>0</v>
      </c>
      <c r="L428" s="227"/>
      <c r="M428" s="227">
        <f>SUM(M429:M436)</f>
        <v>0</v>
      </c>
      <c r="N428" s="227"/>
      <c r="O428" s="227">
        <f>SUM(O429:O436)</f>
        <v>0</v>
      </c>
      <c r="P428" s="227"/>
      <c r="Q428" s="227">
        <f>SUM(Q429:Q436)</f>
        <v>0</v>
      </c>
      <c r="R428" s="227"/>
      <c r="S428" s="227"/>
      <c r="T428" s="228"/>
      <c r="U428" s="222"/>
      <c r="V428" s="222">
        <f>SUM(V429:V436)</f>
        <v>76</v>
      </c>
      <c r="W428" s="222"/>
      <c r="X428" s="222"/>
      <c r="AG428" t="s">
        <v>157</v>
      </c>
    </row>
    <row r="429" spans="1:60" outlineLevel="1" x14ac:dyDescent="0.2">
      <c r="A429" s="229">
        <v>141</v>
      </c>
      <c r="B429" s="230" t="s">
        <v>421</v>
      </c>
      <c r="C429" s="249" t="s">
        <v>422</v>
      </c>
      <c r="D429" s="231" t="s">
        <v>423</v>
      </c>
      <c r="E429" s="232">
        <v>72</v>
      </c>
      <c r="F429" s="233"/>
      <c r="G429" s="234">
        <f>ROUND(E429*F429,2)</f>
        <v>0</v>
      </c>
      <c r="H429" s="233"/>
      <c r="I429" s="234">
        <f>ROUND(E429*H429,2)</f>
        <v>0</v>
      </c>
      <c r="J429" s="233"/>
      <c r="K429" s="234">
        <f>ROUND(E429*J429,2)</f>
        <v>0</v>
      </c>
      <c r="L429" s="234">
        <v>21</v>
      </c>
      <c r="M429" s="234">
        <f>G429*(1+L429/100)</f>
        <v>0</v>
      </c>
      <c r="N429" s="234">
        <v>0</v>
      </c>
      <c r="O429" s="234">
        <f>ROUND(E429*N429,2)</f>
        <v>0</v>
      </c>
      <c r="P429" s="234">
        <v>0</v>
      </c>
      <c r="Q429" s="234">
        <f>ROUND(E429*P429,2)</f>
        <v>0</v>
      </c>
      <c r="R429" s="234" t="s">
        <v>424</v>
      </c>
      <c r="S429" s="234" t="s">
        <v>170</v>
      </c>
      <c r="T429" s="235" t="s">
        <v>170</v>
      </c>
      <c r="U429" s="216">
        <v>1</v>
      </c>
      <c r="V429" s="216">
        <f>ROUND(E429*U429,2)</f>
        <v>72</v>
      </c>
      <c r="W429" s="216"/>
      <c r="X429" s="216" t="s">
        <v>425</v>
      </c>
      <c r="Y429" s="207"/>
      <c r="Z429" s="207"/>
      <c r="AA429" s="207"/>
      <c r="AB429" s="207"/>
      <c r="AC429" s="207"/>
      <c r="AD429" s="207"/>
      <c r="AE429" s="207"/>
      <c r="AF429" s="207"/>
      <c r="AG429" s="207" t="s">
        <v>426</v>
      </c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</row>
    <row r="430" spans="1:60" outlineLevel="1" x14ac:dyDescent="0.2">
      <c r="A430" s="214"/>
      <c r="B430" s="215"/>
      <c r="C430" s="250" t="s">
        <v>427</v>
      </c>
      <c r="D430" s="217"/>
      <c r="E430" s="218">
        <v>72</v>
      </c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07"/>
      <c r="Z430" s="207"/>
      <c r="AA430" s="207"/>
      <c r="AB430" s="207"/>
      <c r="AC430" s="207"/>
      <c r="AD430" s="207"/>
      <c r="AE430" s="207"/>
      <c r="AF430" s="207"/>
      <c r="AG430" s="207" t="s">
        <v>165</v>
      </c>
      <c r="AH430" s="207">
        <v>0</v>
      </c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</row>
    <row r="431" spans="1:60" outlineLevel="1" x14ac:dyDescent="0.2">
      <c r="A431" s="229">
        <v>142</v>
      </c>
      <c r="B431" s="230" t="s">
        <v>916</v>
      </c>
      <c r="C431" s="249" t="s">
        <v>917</v>
      </c>
      <c r="D431" s="231" t="s">
        <v>423</v>
      </c>
      <c r="E431" s="232">
        <v>4</v>
      </c>
      <c r="F431" s="233"/>
      <c r="G431" s="234">
        <f>ROUND(E431*F431,2)</f>
        <v>0</v>
      </c>
      <c r="H431" s="233"/>
      <c r="I431" s="234">
        <f>ROUND(E431*H431,2)</f>
        <v>0</v>
      </c>
      <c r="J431" s="233"/>
      <c r="K431" s="234">
        <f>ROUND(E431*J431,2)</f>
        <v>0</v>
      </c>
      <c r="L431" s="234">
        <v>21</v>
      </c>
      <c r="M431" s="234">
        <f>G431*(1+L431/100)</f>
        <v>0</v>
      </c>
      <c r="N431" s="234">
        <v>0</v>
      </c>
      <c r="O431" s="234">
        <f>ROUND(E431*N431,2)</f>
        <v>0</v>
      </c>
      <c r="P431" s="234">
        <v>0</v>
      </c>
      <c r="Q431" s="234">
        <f>ROUND(E431*P431,2)</f>
        <v>0</v>
      </c>
      <c r="R431" s="234" t="s">
        <v>424</v>
      </c>
      <c r="S431" s="234" t="s">
        <v>170</v>
      </c>
      <c r="T431" s="235" t="s">
        <v>170</v>
      </c>
      <c r="U431" s="216">
        <v>1</v>
      </c>
      <c r="V431" s="216">
        <f>ROUND(E431*U431,2)</f>
        <v>4</v>
      </c>
      <c r="W431" s="216"/>
      <c r="X431" s="216" t="s">
        <v>425</v>
      </c>
      <c r="Y431" s="207"/>
      <c r="Z431" s="207"/>
      <c r="AA431" s="207"/>
      <c r="AB431" s="207"/>
      <c r="AC431" s="207"/>
      <c r="AD431" s="207"/>
      <c r="AE431" s="207"/>
      <c r="AF431" s="207"/>
      <c r="AG431" s="207" t="s">
        <v>426</v>
      </c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</row>
    <row r="432" spans="1:60" outlineLevel="1" x14ac:dyDescent="0.2">
      <c r="A432" s="214"/>
      <c r="B432" s="215"/>
      <c r="C432" s="250" t="s">
        <v>225</v>
      </c>
      <c r="D432" s="217"/>
      <c r="E432" s="218">
        <v>4</v>
      </c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07"/>
      <c r="Z432" s="207"/>
      <c r="AA432" s="207"/>
      <c r="AB432" s="207"/>
      <c r="AC432" s="207"/>
      <c r="AD432" s="207"/>
      <c r="AE432" s="207"/>
      <c r="AF432" s="207"/>
      <c r="AG432" s="207" t="s">
        <v>165</v>
      </c>
      <c r="AH432" s="207">
        <v>0</v>
      </c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</row>
    <row r="433" spans="1:60" outlineLevel="1" x14ac:dyDescent="0.2">
      <c r="A433" s="229">
        <v>143</v>
      </c>
      <c r="B433" s="230" t="s">
        <v>691</v>
      </c>
      <c r="C433" s="249" t="s">
        <v>1374</v>
      </c>
      <c r="D433" s="231" t="s">
        <v>232</v>
      </c>
      <c r="E433" s="232">
        <v>1</v>
      </c>
      <c r="F433" s="233"/>
      <c r="G433" s="234">
        <f>ROUND(E433*F433,2)</f>
        <v>0</v>
      </c>
      <c r="H433" s="233"/>
      <c r="I433" s="234">
        <f>ROUND(E433*H433,2)</f>
        <v>0</v>
      </c>
      <c r="J433" s="233"/>
      <c r="K433" s="234">
        <f>ROUND(E433*J433,2)</f>
        <v>0</v>
      </c>
      <c r="L433" s="234">
        <v>21</v>
      </c>
      <c r="M433" s="234">
        <f>G433*(1+L433/100)</f>
        <v>0</v>
      </c>
      <c r="N433" s="234">
        <v>0</v>
      </c>
      <c r="O433" s="234">
        <f>ROUND(E433*N433,2)</f>
        <v>0</v>
      </c>
      <c r="P433" s="234">
        <v>0</v>
      </c>
      <c r="Q433" s="234">
        <f>ROUND(E433*P433,2)</f>
        <v>0</v>
      </c>
      <c r="R433" s="234"/>
      <c r="S433" s="234" t="s">
        <v>161</v>
      </c>
      <c r="T433" s="235" t="s">
        <v>162</v>
      </c>
      <c r="U433" s="216">
        <v>0</v>
      </c>
      <c r="V433" s="216">
        <f>ROUND(E433*U433,2)</f>
        <v>0</v>
      </c>
      <c r="W433" s="216"/>
      <c r="X433" s="216" t="s">
        <v>471</v>
      </c>
      <c r="Y433" s="207"/>
      <c r="Z433" s="207"/>
      <c r="AA433" s="207"/>
      <c r="AB433" s="207"/>
      <c r="AC433" s="207"/>
      <c r="AD433" s="207"/>
      <c r="AE433" s="207"/>
      <c r="AF433" s="207"/>
      <c r="AG433" s="207" t="s">
        <v>472</v>
      </c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</row>
    <row r="434" spans="1:60" outlineLevel="1" x14ac:dyDescent="0.2">
      <c r="A434" s="214"/>
      <c r="B434" s="215"/>
      <c r="C434" s="250" t="s">
        <v>62</v>
      </c>
      <c r="D434" s="217"/>
      <c r="E434" s="218">
        <v>1</v>
      </c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07"/>
      <c r="Z434" s="207"/>
      <c r="AA434" s="207"/>
      <c r="AB434" s="207"/>
      <c r="AC434" s="207"/>
      <c r="AD434" s="207"/>
      <c r="AE434" s="207"/>
      <c r="AF434" s="207"/>
      <c r="AG434" s="207" t="s">
        <v>165</v>
      </c>
      <c r="AH434" s="207">
        <v>0</v>
      </c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</row>
    <row r="435" spans="1:60" outlineLevel="1" x14ac:dyDescent="0.2">
      <c r="A435" s="229">
        <v>144</v>
      </c>
      <c r="B435" s="230" t="s">
        <v>691</v>
      </c>
      <c r="C435" s="249" t="s">
        <v>1374</v>
      </c>
      <c r="D435" s="231" t="s">
        <v>232</v>
      </c>
      <c r="E435" s="232">
        <v>1</v>
      </c>
      <c r="F435" s="233"/>
      <c r="G435" s="234">
        <f>ROUND(E435*F435,2)</f>
        <v>0</v>
      </c>
      <c r="H435" s="233"/>
      <c r="I435" s="234">
        <f>ROUND(E435*H435,2)</f>
        <v>0</v>
      </c>
      <c r="J435" s="233"/>
      <c r="K435" s="234">
        <f>ROUND(E435*J435,2)</f>
        <v>0</v>
      </c>
      <c r="L435" s="234">
        <v>21</v>
      </c>
      <c r="M435" s="234">
        <f>G435*(1+L435/100)</f>
        <v>0</v>
      </c>
      <c r="N435" s="234">
        <v>0</v>
      </c>
      <c r="O435" s="234">
        <f>ROUND(E435*N435,2)</f>
        <v>0</v>
      </c>
      <c r="P435" s="234">
        <v>0</v>
      </c>
      <c r="Q435" s="234">
        <f>ROUND(E435*P435,2)</f>
        <v>0</v>
      </c>
      <c r="R435" s="234"/>
      <c r="S435" s="234" t="s">
        <v>161</v>
      </c>
      <c r="T435" s="235" t="s">
        <v>162</v>
      </c>
      <c r="U435" s="216">
        <v>0</v>
      </c>
      <c r="V435" s="216">
        <f>ROUND(E435*U435,2)</f>
        <v>0</v>
      </c>
      <c r="W435" s="216"/>
      <c r="X435" s="216" t="s">
        <v>471</v>
      </c>
      <c r="Y435" s="207"/>
      <c r="Z435" s="207"/>
      <c r="AA435" s="207"/>
      <c r="AB435" s="207"/>
      <c r="AC435" s="207"/>
      <c r="AD435" s="207"/>
      <c r="AE435" s="207"/>
      <c r="AF435" s="207"/>
      <c r="AG435" s="207" t="s">
        <v>472</v>
      </c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</row>
    <row r="436" spans="1:60" outlineLevel="1" x14ac:dyDescent="0.2">
      <c r="A436" s="214"/>
      <c r="B436" s="215"/>
      <c r="C436" s="250" t="s">
        <v>62</v>
      </c>
      <c r="D436" s="217"/>
      <c r="E436" s="218">
        <v>1</v>
      </c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07"/>
      <c r="Z436" s="207"/>
      <c r="AA436" s="207"/>
      <c r="AB436" s="207"/>
      <c r="AC436" s="207"/>
      <c r="AD436" s="207"/>
      <c r="AE436" s="207"/>
      <c r="AF436" s="207"/>
      <c r="AG436" s="207" t="s">
        <v>165</v>
      </c>
      <c r="AH436" s="207">
        <v>0</v>
      </c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</row>
    <row r="437" spans="1:60" x14ac:dyDescent="0.2">
      <c r="A437" s="223" t="s">
        <v>156</v>
      </c>
      <c r="B437" s="224" t="s">
        <v>129</v>
      </c>
      <c r="C437" s="248" t="s">
        <v>28</v>
      </c>
      <c r="D437" s="225"/>
      <c r="E437" s="226"/>
      <c r="F437" s="227"/>
      <c r="G437" s="227">
        <f>SUMIF(AG438:AG442,"&lt;&gt;NOR",G438:G442)</f>
        <v>0</v>
      </c>
      <c r="H437" s="227"/>
      <c r="I437" s="227">
        <f>SUM(I438:I442)</f>
        <v>0</v>
      </c>
      <c r="J437" s="227"/>
      <c r="K437" s="227">
        <f>SUM(K438:K442)</f>
        <v>0</v>
      </c>
      <c r="L437" s="227"/>
      <c r="M437" s="227">
        <f>SUM(M438:M442)</f>
        <v>0</v>
      </c>
      <c r="N437" s="227"/>
      <c r="O437" s="227">
        <f>SUM(O438:O442)</f>
        <v>0</v>
      </c>
      <c r="P437" s="227"/>
      <c r="Q437" s="227">
        <f>SUM(Q438:Q442)</f>
        <v>0</v>
      </c>
      <c r="R437" s="227"/>
      <c r="S437" s="227"/>
      <c r="T437" s="228"/>
      <c r="U437" s="222"/>
      <c r="V437" s="222">
        <f>SUM(V438:V442)</f>
        <v>0</v>
      </c>
      <c r="W437" s="222"/>
      <c r="X437" s="222"/>
      <c r="AG437" t="s">
        <v>157</v>
      </c>
    </row>
    <row r="438" spans="1:60" outlineLevel="1" x14ac:dyDescent="0.2">
      <c r="A438" s="229">
        <v>145</v>
      </c>
      <c r="B438" s="230" t="s">
        <v>1375</v>
      </c>
      <c r="C438" s="249" t="s">
        <v>468</v>
      </c>
      <c r="D438" s="231" t="s">
        <v>232</v>
      </c>
      <c r="E438" s="232">
        <v>1</v>
      </c>
      <c r="F438" s="233"/>
      <c r="G438" s="234">
        <f>ROUND(E438*F438,2)</f>
        <v>0</v>
      </c>
      <c r="H438" s="233"/>
      <c r="I438" s="234">
        <f>ROUND(E438*H438,2)</f>
        <v>0</v>
      </c>
      <c r="J438" s="233"/>
      <c r="K438" s="234">
        <f>ROUND(E438*J438,2)</f>
        <v>0</v>
      </c>
      <c r="L438" s="234">
        <v>21</v>
      </c>
      <c r="M438" s="234">
        <f>G438*(1+L438/100)</f>
        <v>0</v>
      </c>
      <c r="N438" s="234">
        <v>0</v>
      </c>
      <c r="O438" s="234">
        <f>ROUND(E438*N438,2)</f>
        <v>0</v>
      </c>
      <c r="P438" s="234">
        <v>0</v>
      </c>
      <c r="Q438" s="234">
        <f>ROUND(E438*P438,2)</f>
        <v>0</v>
      </c>
      <c r="R438" s="234"/>
      <c r="S438" s="234" t="s">
        <v>161</v>
      </c>
      <c r="T438" s="235" t="s">
        <v>162</v>
      </c>
      <c r="U438" s="216">
        <v>0</v>
      </c>
      <c r="V438" s="216">
        <f>ROUND(E438*U438,2)</f>
        <v>0</v>
      </c>
      <c r="W438" s="216"/>
      <c r="X438" s="216" t="s">
        <v>252</v>
      </c>
      <c r="Y438" s="207"/>
      <c r="Z438" s="207"/>
      <c r="AA438" s="207"/>
      <c r="AB438" s="207"/>
      <c r="AC438" s="207"/>
      <c r="AD438" s="207"/>
      <c r="AE438" s="207"/>
      <c r="AF438" s="207"/>
      <c r="AG438" s="207" t="s">
        <v>253</v>
      </c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</row>
    <row r="439" spans="1:60" outlineLevel="1" x14ac:dyDescent="0.2">
      <c r="A439" s="214"/>
      <c r="B439" s="215"/>
      <c r="C439" s="250" t="s">
        <v>62</v>
      </c>
      <c r="D439" s="217"/>
      <c r="E439" s="218">
        <v>1</v>
      </c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07"/>
      <c r="Z439" s="207"/>
      <c r="AA439" s="207"/>
      <c r="AB439" s="207"/>
      <c r="AC439" s="207"/>
      <c r="AD439" s="207"/>
      <c r="AE439" s="207"/>
      <c r="AF439" s="207"/>
      <c r="AG439" s="207" t="s">
        <v>165</v>
      </c>
      <c r="AH439" s="207">
        <v>0</v>
      </c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</row>
    <row r="440" spans="1:60" outlineLevel="1" x14ac:dyDescent="0.2">
      <c r="A440" s="229">
        <v>146</v>
      </c>
      <c r="B440" s="230" t="s">
        <v>1376</v>
      </c>
      <c r="C440" s="249" t="s">
        <v>410</v>
      </c>
      <c r="D440" s="231" t="s">
        <v>232</v>
      </c>
      <c r="E440" s="232">
        <v>1</v>
      </c>
      <c r="F440" s="233"/>
      <c r="G440" s="234">
        <f>ROUND(E440*F440,2)</f>
        <v>0</v>
      </c>
      <c r="H440" s="233"/>
      <c r="I440" s="234">
        <f>ROUND(E440*H440,2)</f>
        <v>0</v>
      </c>
      <c r="J440" s="233"/>
      <c r="K440" s="234">
        <f>ROUND(E440*J440,2)</f>
        <v>0</v>
      </c>
      <c r="L440" s="234">
        <v>21</v>
      </c>
      <c r="M440" s="234">
        <f>G440*(1+L440/100)</f>
        <v>0</v>
      </c>
      <c r="N440" s="234">
        <v>0</v>
      </c>
      <c r="O440" s="234">
        <f>ROUND(E440*N440,2)</f>
        <v>0</v>
      </c>
      <c r="P440" s="234">
        <v>0</v>
      </c>
      <c r="Q440" s="234">
        <f>ROUND(E440*P440,2)</f>
        <v>0</v>
      </c>
      <c r="R440" s="234"/>
      <c r="S440" s="234" t="s">
        <v>161</v>
      </c>
      <c r="T440" s="235" t="s">
        <v>162</v>
      </c>
      <c r="U440" s="216">
        <v>0</v>
      </c>
      <c r="V440" s="216">
        <f>ROUND(E440*U440,2)</f>
        <v>0</v>
      </c>
      <c r="W440" s="216"/>
      <c r="X440" s="216" t="s">
        <v>471</v>
      </c>
      <c r="Y440" s="207"/>
      <c r="Z440" s="207"/>
      <c r="AA440" s="207"/>
      <c r="AB440" s="207"/>
      <c r="AC440" s="207"/>
      <c r="AD440" s="207"/>
      <c r="AE440" s="207"/>
      <c r="AF440" s="207"/>
      <c r="AG440" s="207" t="s">
        <v>472</v>
      </c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</row>
    <row r="441" spans="1:60" outlineLevel="1" x14ac:dyDescent="0.2">
      <c r="A441" s="214"/>
      <c r="B441" s="215"/>
      <c r="C441" s="253" t="s">
        <v>385</v>
      </c>
      <c r="D441" s="244"/>
      <c r="E441" s="244"/>
      <c r="F441" s="244"/>
      <c r="G441" s="244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07"/>
      <c r="Z441" s="207"/>
      <c r="AA441" s="207"/>
      <c r="AB441" s="207"/>
      <c r="AC441" s="207"/>
      <c r="AD441" s="207"/>
      <c r="AE441" s="207"/>
      <c r="AF441" s="207"/>
      <c r="AG441" s="207" t="s">
        <v>217</v>
      </c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</row>
    <row r="442" spans="1:60" outlineLevel="1" x14ac:dyDescent="0.2">
      <c r="A442" s="214"/>
      <c r="B442" s="215"/>
      <c r="C442" s="250" t="s">
        <v>62</v>
      </c>
      <c r="D442" s="217"/>
      <c r="E442" s="218">
        <v>1</v>
      </c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07"/>
      <c r="Z442" s="207"/>
      <c r="AA442" s="207"/>
      <c r="AB442" s="207"/>
      <c r="AC442" s="207"/>
      <c r="AD442" s="207"/>
      <c r="AE442" s="207"/>
      <c r="AF442" s="207"/>
      <c r="AG442" s="207" t="s">
        <v>165</v>
      </c>
      <c r="AH442" s="207">
        <v>0</v>
      </c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</row>
    <row r="443" spans="1:60" x14ac:dyDescent="0.2">
      <c r="A443" s="3"/>
      <c r="B443" s="4"/>
      <c r="C443" s="255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AE443">
        <v>15</v>
      </c>
      <c r="AF443">
        <v>21</v>
      </c>
      <c r="AG443" t="s">
        <v>143</v>
      </c>
    </row>
    <row r="444" spans="1:60" x14ac:dyDescent="0.2">
      <c r="A444" s="210"/>
      <c r="B444" s="211" t="s">
        <v>29</v>
      </c>
      <c r="C444" s="256"/>
      <c r="D444" s="212"/>
      <c r="E444" s="213"/>
      <c r="F444" s="213"/>
      <c r="G444" s="247">
        <f>G8+G14+G18+G40+G46+G50+G63+G69+G83+G88+G130+G152+G165+G170+G191+G198+G301+G368+G400+G403+G428+G437</f>
        <v>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AE444">
        <f>SUMIF(L7:L442,AE443,G7:G442)</f>
        <v>0</v>
      </c>
      <c r="AF444">
        <f>SUMIF(L7:L442,AF443,G7:G442)</f>
        <v>0</v>
      </c>
      <c r="AG444" t="s">
        <v>478</v>
      </c>
    </row>
    <row r="445" spans="1:60" x14ac:dyDescent="0.2">
      <c r="C445" s="257"/>
      <c r="D445" s="10"/>
      <c r="AG445" t="s">
        <v>479</v>
      </c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ojeFnMbub6T5RYfP1oJNm/OR7cbC45VV9r7OTavXkbqJ1GLPcm0+3cDXS69U7IQ8iKY/spdJebD3KTAf218LA==" saltValue="UafjqdtGAGhgf0agwcDaOg==" spinCount="100000" sheet="1"/>
  <mergeCells count="105">
    <mergeCell ref="C420:G420"/>
    <mergeCell ref="C423:G423"/>
    <mergeCell ref="C441:G441"/>
    <mergeCell ref="C392:G392"/>
    <mergeCell ref="C395:G395"/>
    <mergeCell ref="C398:G398"/>
    <mergeCell ref="C409:G409"/>
    <mergeCell ref="C412:G412"/>
    <mergeCell ref="C417:G417"/>
    <mergeCell ref="C366:G366"/>
    <mergeCell ref="C374:G374"/>
    <mergeCell ref="C382:G382"/>
    <mergeCell ref="C386:G386"/>
    <mergeCell ref="C387:G387"/>
    <mergeCell ref="C391:G391"/>
    <mergeCell ref="C336:G336"/>
    <mergeCell ref="C339:G339"/>
    <mergeCell ref="C342:G342"/>
    <mergeCell ref="C345:G345"/>
    <mergeCell ref="C350:G350"/>
    <mergeCell ref="C357:G357"/>
    <mergeCell ref="C316:G316"/>
    <mergeCell ref="C319:G319"/>
    <mergeCell ref="C322:G322"/>
    <mergeCell ref="C326:G326"/>
    <mergeCell ref="C329:G329"/>
    <mergeCell ref="C332:G332"/>
    <mergeCell ref="C304:G304"/>
    <mergeCell ref="C307:G307"/>
    <mergeCell ref="C308:G308"/>
    <mergeCell ref="C311:G311"/>
    <mergeCell ref="C312:G312"/>
    <mergeCell ref="C315:G315"/>
    <mergeCell ref="C295:G295"/>
    <mergeCell ref="C296:G296"/>
    <mergeCell ref="C297:G297"/>
    <mergeCell ref="C298:G298"/>
    <mergeCell ref="C299:G299"/>
    <mergeCell ref="C303:G303"/>
    <mergeCell ref="C289:G289"/>
    <mergeCell ref="C290:G290"/>
    <mergeCell ref="C291:G291"/>
    <mergeCell ref="C292:G292"/>
    <mergeCell ref="C293:G293"/>
    <mergeCell ref="C294:G294"/>
    <mergeCell ref="C282:G282"/>
    <mergeCell ref="C283:G283"/>
    <mergeCell ref="C284:G284"/>
    <mergeCell ref="C285:G285"/>
    <mergeCell ref="C286:G286"/>
    <mergeCell ref="C287:G287"/>
    <mergeCell ref="C252:G252"/>
    <mergeCell ref="C259:G259"/>
    <mergeCell ref="C262:G262"/>
    <mergeCell ref="C267:G267"/>
    <mergeCell ref="C280:G280"/>
    <mergeCell ref="C281:G281"/>
    <mergeCell ref="C181:G181"/>
    <mergeCell ref="C217:G217"/>
    <mergeCell ref="C234:G234"/>
    <mergeCell ref="C243:G243"/>
    <mergeCell ref="C246:G246"/>
    <mergeCell ref="C249:G249"/>
    <mergeCell ref="C154:G154"/>
    <mergeCell ref="C155:G155"/>
    <mergeCell ref="C159:G159"/>
    <mergeCell ref="C160:G160"/>
    <mergeCell ref="C163:G163"/>
    <mergeCell ref="C172:G172"/>
    <mergeCell ref="C126:G126"/>
    <mergeCell ref="C132:G132"/>
    <mergeCell ref="C135:G135"/>
    <mergeCell ref="C142:G142"/>
    <mergeCell ref="C145:G145"/>
    <mergeCell ref="C148:G148"/>
    <mergeCell ref="C93:G93"/>
    <mergeCell ref="C100:G100"/>
    <mergeCell ref="C103:G103"/>
    <mergeCell ref="C107:G107"/>
    <mergeCell ref="C112:G112"/>
    <mergeCell ref="C125:G125"/>
    <mergeCell ref="C66:G66"/>
    <mergeCell ref="C74:G74"/>
    <mergeCell ref="C77:G77"/>
    <mergeCell ref="C80:G80"/>
    <mergeCell ref="C82:G82"/>
    <mergeCell ref="C90:G90"/>
    <mergeCell ref="C38:G38"/>
    <mergeCell ref="C44:G44"/>
    <mergeCell ref="C48:G48"/>
    <mergeCell ref="C52:G52"/>
    <mergeCell ref="C58:G58"/>
    <mergeCell ref="C65:G65"/>
    <mergeCell ref="C20:G20"/>
    <mergeCell ref="C21:G21"/>
    <mergeCell ref="C24:G24"/>
    <mergeCell ref="C27:G27"/>
    <mergeCell ref="C30:G30"/>
    <mergeCell ref="C35:G3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65BE-81B2-4753-BD82-2818E4110C9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130</v>
      </c>
      <c r="B1" s="192"/>
      <c r="C1" s="192"/>
      <c r="D1" s="192"/>
      <c r="E1" s="192"/>
      <c r="F1" s="192"/>
      <c r="G1" s="192"/>
      <c r="AG1" t="s">
        <v>131</v>
      </c>
    </row>
    <row r="2" spans="1:60" ht="24.95" customHeight="1" x14ac:dyDescent="0.2">
      <c r="A2" s="193" t="s">
        <v>7</v>
      </c>
      <c r="B2" s="49" t="s">
        <v>43</v>
      </c>
      <c r="C2" s="196" t="s">
        <v>44</v>
      </c>
      <c r="D2" s="194"/>
      <c r="E2" s="194"/>
      <c r="F2" s="194"/>
      <c r="G2" s="195"/>
      <c r="AG2" t="s">
        <v>132</v>
      </c>
    </row>
    <row r="3" spans="1:60" ht="24.95" customHeight="1" x14ac:dyDescent="0.2">
      <c r="A3" s="193" t="s">
        <v>8</v>
      </c>
      <c r="B3" s="49" t="s">
        <v>52</v>
      </c>
      <c r="C3" s="196" t="s">
        <v>53</v>
      </c>
      <c r="D3" s="194"/>
      <c r="E3" s="194"/>
      <c r="F3" s="194"/>
      <c r="G3" s="195"/>
      <c r="AC3" s="172" t="s">
        <v>480</v>
      </c>
      <c r="AG3" t="s">
        <v>133</v>
      </c>
    </row>
    <row r="4" spans="1:60" ht="24.95" customHeight="1" x14ac:dyDescent="0.2">
      <c r="A4" s="197" t="s">
        <v>9</v>
      </c>
      <c r="B4" s="198" t="s">
        <v>56</v>
      </c>
      <c r="C4" s="199" t="s">
        <v>57</v>
      </c>
      <c r="D4" s="200"/>
      <c r="E4" s="200"/>
      <c r="F4" s="200"/>
      <c r="G4" s="201"/>
      <c r="AG4" t="s">
        <v>134</v>
      </c>
    </row>
    <row r="5" spans="1:60" x14ac:dyDescent="0.2">
      <c r="D5" s="10"/>
    </row>
    <row r="6" spans="1:60" ht="38.25" x14ac:dyDescent="0.2">
      <c r="A6" s="203" t="s">
        <v>135</v>
      </c>
      <c r="B6" s="205" t="s">
        <v>136</v>
      </c>
      <c r="C6" s="205" t="s">
        <v>137</v>
      </c>
      <c r="D6" s="204" t="s">
        <v>138</v>
      </c>
      <c r="E6" s="203" t="s">
        <v>139</v>
      </c>
      <c r="F6" s="202" t="s">
        <v>140</v>
      </c>
      <c r="G6" s="203" t="s">
        <v>29</v>
      </c>
      <c r="H6" s="206" t="s">
        <v>30</v>
      </c>
      <c r="I6" s="206" t="s">
        <v>141</v>
      </c>
      <c r="J6" s="206" t="s">
        <v>31</v>
      </c>
      <c r="K6" s="206" t="s">
        <v>142</v>
      </c>
      <c r="L6" s="206" t="s">
        <v>143</v>
      </c>
      <c r="M6" s="206" t="s">
        <v>144</v>
      </c>
      <c r="N6" s="206" t="s">
        <v>145</v>
      </c>
      <c r="O6" s="206" t="s">
        <v>146</v>
      </c>
      <c r="P6" s="206" t="s">
        <v>147</v>
      </c>
      <c r="Q6" s="206" t="s">
        <v>148</v>
      </c>
      <c r="R6" s="206" t="s">
        <v>149</v>
      </c>
      <c r="S6" s="206" t="s">
        <v>150</v>
      </c>
      <c r="T6" s="206" t="s">
        <v>151</v>
      </c>
      <c r="U6" s="206" t="s">
        <v>152</v>
      </c>
      <c r="V6" s="206" t="s">
        <v>153</v>
      </c>
      <c r="W6" s="206" t="s">
        <v>154</v>
      </c>
      <c r="X6" s="206" t="s">
        <v>155</v>
      </c>
    </row>
    <row r="7" spans="1:60" hidden="1" x14ac:dyDescent="0.2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3" t="s">
        <v>156</v>
      </c>
      <c r="B8" s="224" t="s">
        <v>128</v>
      </c>
      <c r="C8" s="248" t="s">
        <v>27</v>
      </c>
      <c r="D8" s="225"/>
      <c r="E8" s="226"/>
      <c r="F8" s="227"/>
      <c r="G8" s="227">
        <f>SUMIF(AG9:AG38,"&lt;&gt;NOR",G9:G38)</f>
        <v>0</v>
      </c>
      <c r="H8" s="227"/>
      <c r="I8" s="227">
        <f>SUM(I9:I38)</f>
        <v>0</v>
      </c>
      <c r="J8" s="227"/>
      <c r="K8" s="227">
        <f>SUM(K9:K38)</f>
        <v>0</v>
      </c>
      <c r="L8" s="227"/>
      <c r="M8" s="227">
        <f>SUM(M9:M38)</f>
        <v>0</v>
      </c>
      <c r="N8" s="227"/>
      <c r="O8" s="227">
        <f>SUM(O9:O38)</f>
        <v>0</v>
      </c>
      <c r="P8" s="227"/>
      <c r="Q8" s="227">
        <f>SUM(Q9:Q38)</f>
        <v>0</v>
      </c>
      <c r="R8" s="227"/>
      <c r="S8" s="227"/>
      <c r="T8" s="228"/>
      <c r="U8" s="222"/>
      <c r="V8" s="222">
        <f>SUM(V9:V38)</f>
        <v>0</v>
      </c>
      <c r="W8" s="222"/>
      <c r="X8" s="222"/>
      <c r="AG8" t="s">
        <v>157</v>
      </c>
    </row>
    <row r="9" spans="1:60" outlineLevel="1" x14ac:dyDescent="0.2">
      <c r="A9" s="229">
        <v>1</v>
      </c>
      <c r="B9" s="230" t="s">
        <v>1378</v>
      </c>
      <c r="C9" s="249" t="s">
        <v>1379</v>
      </c>
      <c r="D9" s="231" t="s">
        <v>1380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/>
      <c r="S9" s="234" t="s">
        <v>170</v>
      </c>
      <c r="T9" s="235" t="s">
        <v>162</v>
      </c>
      <c r="U9" s="216">
        <v>0</v>
      </c>
      <c r="V9" s="216">
        <f>ROUND(E9*U9,2)</f>
        <v>0</v>
      </c>
      <c r="W9" s="216"/>
      <c r="X9" s="216" t="s">
        <v>471</v>
      </c>
      <c r="Y9" s="207"/>
      <c r="Z9" s="207"/>
      <c r="AA9" s="207"/>
      <c r="AB9" s="207"/>
      <c r="AC9" s="207"/>
      <c r="AD9" s="207"/>
      <c r="AE9" s="207"/>
      <c r="AF9" s="207"/>
      <c r="AG9" s="207" t="s">
        <v>472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53" t="s">
        <v>1381</v>
      </c>
      <c r="D10" s="244"/>
      <c r="E10" s="244"/>
      <c r="F10" s="244"/>
      <c r="G10" s="244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07"/>
      <c r="Z10" s="207"/>
      <c r="AA10" s="207"/>
      <c r="AB10" s="207"/>
      <c r="AC10" s="207"/>
      <c r="AD10" s="207"/>
      <c r="AE10" s="207"/>
      <c r="AF10" s="207"/>
      <c r="AG10" s="207" t="s">
        <v>217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46" t="str">
        <f>C10</f>
        <v>Náklady na provedení průzkumů nebo doplnění stávajících průzkumů, pokud je obchodní podmínky vyžadují a tyto průzkumy nejsou v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54" t="s">
        <v>1382</v>
      </c>
      <c r="D11" s="245"/>
      <c r="E11" s="245"/>
      <c r="F11" s="245"/>
      <c r="G11" s="24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07"/>
      <c r="Z11" s="207"/>
      <c r="AA11" s="207"/>
      <c r="AB11" s="207"/>
      <c r="AC11" s="207"/>
      <c r="AD11" s="207"/>
      <c r="AE11" s="207"/>
      <c r="AF11" s="207"/>
      <c r="AG11" s="207" t="s">
        <v>217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46" t="str">
        <f>C11</f>
        <v>dostatečném rozsahu součástí projektové dokumentace. Jedná se zejména o Geologický - inženýrsko-geologický / radonový /</v>
      </c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54" t="s">
        <v>1383</v>
      </c>
      <c r="D12" s="245"/>
      <c r="E12" s="245"/>
      <c r="F12" s="245"/>
      <c r="G12" s="245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07"/>
      <c r="Z12" s="207"/>
      <c r="AA12" s="207"/>
      <c r="AB12" s="207"/>
      <c r="AC12" s="207"/>
      <c r="AD12" s="207"/>
      <c r="AE12" s="207"/>
      <c r="AF12" s="207"/>
      <c r="AG12" s="207" t="s">
        <v>217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46" t="str">
        <f>C12</f>
        <v>hydrogeologický / pedologický průzkum, botanický a zoologický průzkum, stavební průzkum - umělecko historický / stavebně statický a</v>
      </c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54" t="s">
        <v>1384</v>
      </c>
      <c r="D13" s="245"/>
      <c r="E13" s="245"/>
      <c r="F13" s="245"/>
      <c r="G13" s="245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07"/>
      <c r="Z13" s="207"/>
      <c r="AA13" s="207"/>
      <c r="AB13" s="207"/>
      <c r="AC13" s="207"/>
      <c r="AD13" s="207"/>
      <c r="AE13" s="207"/>
      <c r="AF13" s="207"/>
      <c r="AG13" s="207" t="s">
        <v>217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36">
        <v>2</v>
      </c>
      <c r="B14" s="237" t="s">
        <v>1385</v>
      </c>
      <c r="C14" s="251" t="s">
        <v>1386</v>
      </c>
      <c r="D14" s="238" t="s">
        <v>1380</v>
      </c>
      <c r="E14" s="239">
        <v>1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/>
      <c r="S14" s="241" t="s">
        <v>170</v>
      </c>
      <c r="T14" s="242" t="s">
        <v>162</v>
      </c>
      <c r="U14" s="216">
        <v>0</v>
      </c>
      <c r="V14" s="216">
        <f>ROUND(E14*U14,2)</f>
        <v>0</v>
      </c>
      <c r="W14" s="216"/>
      <c r="X14" s="216" t="s">
        <v>471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472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36">
        <v>3</v>
      </c>
      <c r="B15" s="237" t="s">
        <v>1387</v>
      </c>
      <c r="C15" s="251" t="s">
        <v>1388</v>
      </c>
      <c r="D15" s="238" t="s">
        <v>1380</v>
      </c>
      <c r="E15" s="239">
        <v>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1"/>
      <c r="S15" s="241" t="s">
        <v>170</v>
      </c>
      <c r="T15" s="242" t="s">
        <v>162</v>
      </c>
      <c r="U15" s="216">
        <v>0</v>
      </c>
      <c r="V15" s="216">
        <f>ROUND(E15*U15,2)</f>
        <v>0</v>
      </c>
      <c r="W15" s="216"/>
      <c r="X15" s="216" t="s">
        <v>471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472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29">
        <v>4</v>
      </c>
      <c r="B16" s="230" t="s">
        <v>1389</v>
      </c>
      <c r="C16" s="249" t="s">
        <v>1390</v>
      </c>
      <c r="D16" s="231" t="s">
        <v>1380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4"/>
      <c r="S16" s="234" t="s">
        <v>170</v>
      </c>
      <c r="T16" s="235" t="s">
        <v>162</v>
      </c>
      <c r="U16" s="216">
        <v>0</v>
      </c>
      <c r="V16" s="216">
        <f>ROUND(E16*U16,2)</f>
        <v>0</v>
      </c>
      <c r="W16" s="216"/>
      <c r="X16" s="216" t="s">
        <v>471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472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53" t="s">
        <v>1391</v>
      </c>
      <c r="D17" s="244"/>
      <c r="E17" s="244"/>
      <c r="F17" s="244"/>
      <c r="G17" s="244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07"/>
      <c r="Z17" s="207"/>
      <c r="AA17" s="207"/>
      <c r="AB17" s="207"/>
      <c r="AC17" s="207"/>
      <c r="AD17" s="207"/>
      <c r="AE17" s="207"/>
      <c r="AF17" s="207"/>
      <c r="AG17" s="207" t="s">
        <v>217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46" t="str">
        <f>C17</f>
        <v>Veškeré náklady spojené s vybudováním, provozem a odstraněním zařízení staveniště. Vybudování zpevněných ploch pro skladování</v>
      </c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54" t="s">
        <v>1392</v>
      </c>
      <c r="D18" s="245"/>
      <c r="E18" s="245"/>
      <c r="F18" s="245"/>
      <c r="G18" s="245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07"/>
      <c r="Z18" s="207"/>
      <c r="AA18" s="207"/>
      <c r="AB18" s="207"/>
      <c r="AC18" s="207"/>
      <c r="AD18" s="207"/>
      <c r="AE18" s="207"/>
      <c r="AF18" s="207"/>
      <c r="AG18" s="207" t="s">
        <v>217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46" t="str">
        <f>C18</f>
        <v>materiálu, doprava a osazení kontejnerů pro skladování. Sejmutí ornice, hrubá úprava terénu a zpevnění ploch pro osazení objektů</v>
      </c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54" t="s">
        <v>1393</v>
      </c>
      <c r="D19" s="245"/>
      <c r="E19" s="245"/>
      <c r="F19" s="245"/>
      <c r="G19" s="24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07"/>
      <c r="Z19" s="207"/>
      <c r="AA19" s="207"/>
      <c r="AB19" s="207"/>
      <c r="AC19" s="207"/>
      <c r="AD19" s="207"/>
      <c r="AE19" s="207"/>
      <c r="AF19" s="207"/>
      <c r="AG19" s="207" t="s">
        <v>217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46" t="str">
        <f>C19</f>
        <v>sociálního zařízení staveniště a kanceláří stavby. Doprava a osazení mobilních buněk sociálního zařízení - umývárny, toalety, šatny.</v>
      </c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14"/>
      <c r="B20" s="215"/>
      <c r="C20" s="254" t="s">
        <v>1394</v>
      </c>
      <c r="D20" s="245"/>
      <c r="E20" s="245"/>
      <c r="F20" s="245"/>
      <c r="G20" s="245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07"/>
      <c r="Z20" s="207"/>
      <c r="AA20" s="207"/>
      <c r="AB20" s="207"/>
      <c r="AC20" s="207"/>
      <c r="AD20" s="207"/>
      <c r="AE20" s="207"/>
      <c r="AF20" s="207"/>
      <c r="AG20" s="207" t="s">
        <v>217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46" t="str">
        <f>C20</f>
        <v>Doprava a osazení dočasného oplocení zařízení staveniště. Doprava a osazení kanceláří stavby a technického dozoru. Doprava a osazení</v>
      </c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54" t="s">
        <v>1395</v>
      </c>
      <c r="D21" s="245"/>
      <c r="E21" s="245"/>
      <c r="F21" s="245"/>
      <c r="G21" s="24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07"/>
      <c r="Z21" s="207"/>
      <c r="AA21" s="207"/>
      <c r="AB21" s="207"/>
      <c r="AC21" s="207"/>
      <c r="AD21" s="207"/>
      <c r="AE21" s="207"/>
      <c r="AF21" s="207"/>
      <c r="AG21" s="207" t="s">
        <v>217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46" t="str">
        <f>C21</f>
        <v>dočasného oplocení staveniště. Zřízení vnitrostaveništního rozvodu energie do 5 kV od připojení na hlavní přívod na staveništi včetně</v>
      </c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54" t="s">
        <v>1396</v>
      </c>
      <c r="D22" s="245"/>
      <c r="E22" s="245"/>
      <c r="F22" s="245"/>
      <c r="G22" s="24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07"/>
      <c r="Z22" s="207"/>
      <c r="AA22" s="207"/>
      <c r="AB22" s="207"/>
      <c r="AC22" s="207"/>
      <c r="AD22" s="207"/>
      <c r="AE22" s="207"/>
      <c r="AF22" s="207"/>
      <c r="AG22" s="207" t="s">
        <v>217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46" t="str">
        <f>C22</f>
        <v>rozvaděčů pro připojení přenosných zásuvkových skříní, obecné osvětlení staveniště (včetně stožárů a osvětlovacích tělesj.Zřízení</v>
      </c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14"/>
      <c r="B23" s="215"/>
      <c r="C23" s="254" t="s">
        <v>1397</v>
      </c>
      <c r="D23" s="245"/>
      <c r="E23" s="245"/>
      <c r="F23" s="245"/>
      <c r="G23" s="245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07"/>
      <c r="Z23" s="207"/>
      <c r="AA23" s="207"/>
      <c r="AB23" s="207"/>
      <c r="AC23" s="207"/>
      <c r="AD23" s="207"/>
      <c r="AE23" s="207"/>
      <c r="AF23" s="207"/>
      <c r="AG23" s="207" t="s">
        <v>217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46" t="str">
        <f>C23</f>
        <v>přípojky elektrické energie a vody do vzdálenosti 1 km od obvodu staveniště. Náhradní zdroj elektrické energie. Náklady na vybavení</v>
      </c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54" t="s">
        <v>1398</v>
      </c>
      <c r="D24" s="245"/>
      <c r="E24" s="245"/>
      <c r="F24" s="245"/>
      <c r="G24" s="245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07"/>
      <c r="Z24" s="207"/>
      <c r="AA24" s="207"/>
      <c r="AB24" s="207"/>
      <c r="AC24" s="207"/>
      <c r="AD24" s="207"/>
      <c r="AE24" s="207"/>
      <c r="AF24" s="207"/>
      <c r="AG24" s="207" t="s">
        <v>217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46" t="str">
        <f>C24</f>
        <v>objektů zařízení staveniště, ostraha staveniště, náklady na energie spotřebované dodavatelem v rámci provozu zařízení staveniště,</v>
      </c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54" t="s">
        <v>1399</v>
      </c>
      <c r="D25" s="245"/>
      <c r="E25" s="245"/>
      <c r="F25" s="245"/>
      <c r="G25" s="245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07"/>
      <c r="Z25" s="207"/>
      <c r="AA25" s="207"/>
      <c r="AB25" s="207"/>
      <c r="AC25" s="207"/>
      <c r="AD25" s="207"/>
      <c r="AE25" s="207"/>
      <c r="AF25" s="207"/>
      <c r="AG25" s="207" t="s">
        <v>217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46" t="str">
        <f>C25</f>
        <v>náklady na potřebný úklid v prostorách zařízení staveniště, náklady na nutnou údržbu a opravy na objektech zařízení staveniště a na</v>
      </c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14"/>
      <c r="B26" s="215"/>
      <c r="C26" s="254" t="s">
        <v>1400</v>
      </c>
      <c r="D26" s="245"/>
      <c r="E26" s="245"/>
      <c r="F26" s="245"/>
      <c r="G26" s="245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07"/>
      <c r="Z26" s="207"/>
      <c r="AA26" s="207"/>
      <c r="AB26" s="207"/>
      <c r="AC26" s="207"/>
      <c r="AD26" s="207"/>
      <c r="AE26" s="207"/>
      <c r="AF26" s="207"/>
      <c r="AG26" s="207" t="s">
        <v>217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36">
        <v>5</v>
      </c>
      <c r="B27" s="237" t="s">
        <v>1401</v>
      </c>
      <c r="C27" s="251" t="s">
        <v>1402</v>
      </c>
      <c r="D27" s="238" t="s">
        <v>1380</v>
      </c>
      <c r="E27" s="239">
        <v>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1"/>
      <c r="S27" s="241" t="s">
        <v>170</v>
      </c>
      <c r="T27" s="242" t="s">
        <v>162</v>
      </c>
      <c r="U27" s="216">
        <v>0</v>
      </c>
      <c r="V27" s="216">
        <f>ROUND(E27*U27,2)</f>
        <v>0</v>
      </c>
      <c r="W27" s="216"/>
      <c r="X27" s="216" t="s">
        <v>471</v>
      </c>
      <c r="Y27" s="207"/>
      <c r="Z27" s="207"/>
      <c r="AA27" s="207"/>
      <c r="AB27" s="207"/>
      <c r="AC27" s="207"/>
      <c r="AD27" s="207"/>
      <c r="AE27" s="207"/>
      <c r="AF27" s="207"/>
      <c r="AG27" s="207" t="s">
        <v>472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36">
        <v>6</v>
      </c>
      <c r="B28" s="237" t="s">
        <v>1403</v>
      </c>
      <c r="C28" s="251" t="s">
        <v>1404</v>
      </c>
      <c r="D28" s="238" t="s">
        <v>1380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1"/>
      <c r="S28" s="241" t="s">
        <v>170</v>
      </c>
      <c r="T28" s="242" t="s">
        <v>162</v>
      </c>
      <c r="U28" s="216">
        <v>0</v>
      </c>
      <c r="V28" s="216">
        <f>ROUND(E28*U28,2)</f>
        <v>0</v>
      </c>
      <c r="W28" s="216"/>
      <c r="X28" s="216" t="s">
        <v>471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472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36">
        <v>7</v>
      </c>
      <c r="B29" s="237" t="s">
        <v>1405</v>
      </c>
      <c r="C29" s="251" t="s">
        <v>1406</v>
      </c>
      <c r="D29" s="238" t="s">
        <v>1380</v>
      </c>
      <c r="E29" s="239">
        <v>1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/>
      <c r="S29" s="241" t="s">
        <v>170</v>
      </c>
      <c r="T29" s="242" t="s">
        <v>162</v>
      </c>
      <c r="U29" s="216">
        <v>0</v>
      </c>
      <c r="V29" s="216">
        <f>ROUND(E29*U29,2)</f>
        <v>0</v>
      </c>
      <c r="W29" s="216"/>
      <c r="X29" s="216" t="s">
        <v>471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472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36">
        <v>8</v>
      </c>
      <c r="B30" s="237" t="s">
        <v>1407</v>
      </c>
      <c r="C30" s="251" t="s">
        <v>1408</v>
      </c>
      <c r="D30" s="238" t="s">
        <v>1380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1"/>
      <c r="S30" s="241" t="s">
        <v>170</v>
      </c>
      <c r="T30" s="242" t="s">
        <v>162</v>
      </c>
      <c r="U30" s="216">
        <v>0</v>
      </c>
      <c r="V30" s="216">
        <f>ROUND(E30*U30,2)</f>
        <v>0</v>
      </c>
      <c r="W30" s="216"/>
      <c r="X30" s="216" t="s">
        <v>471</v>
      </c>
      <c r="Y30" s="207"/>
      <c r="Z30" s="207"/>
      <c r="AA30" s="207"/>
      <c r="AB30" s="207"/>
      <c r="AC30" s="207"/>
      <c r="AD30" s="207"/>
      <c r="AE30" s="207"/>
      <c r="AF30" s="207"/>
      <c r="AG30" s="207" t="s">
        <v>472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29">
        <v>9</v>
      </c>
      <c r="B31" s="230" t="s">
        <v>1409</v>
      </c>
      <c r="C31" s="249" t="s">
        <v>1410</v>
      </c>
      <c r="D31" s="231" t="s">
        <v>1380</v>
      </c>
      <c r="E31" s="232">
        <v>1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4"/>
      <c r="S31" s="234" t="s">
        <v>170</v>
      </c>
      <c r="T31" s="235" t="s">
        <v>162</v>
      </c>
      <c r="U31" s="216">
        <v>0</v>
      </c>
      <c r="V31" s="216">
        <f>ROUND(E31*U31,2)</f>
        <v>0</v>
      </c>
      <c r="W31" s="216"/>
      <c r="X31" s="216" t="s">
        <v>471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472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53" t="s">
        <v>1411</v>
      </c>
      <c r="D32" s="244"/>
      <c r="E32" s="244"/>
      <c r="F32" s="244"/>
      <c r="G32" s="244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07"/>
      <c r="Z32" s="207"/>
      <c r="AA32" s="207"/>
      <c r="AB32" s="207"/>
      <c r="AC32" s="207"/>
      <c r="AD32" s="207"/>
      <c r="AE32" s="207"/>
      <c r="AF32" s="207"/>
      <c r="AG32" s="207" t="s">
        <v>217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46" t="str">
        <f>C32</f>
        <v>Náklady na ztížené podmínky provádění tam, kde se vyskytují omezující vlivy konkrétního prostředí, které mají prokazatelný vliv na</v>
      </c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54" t="s">
        <v>1412</v>
      </c>
      <c r="D33" s="245"/>
      <c r="E33" s="245"/>
      <c r="F33" s="245"/>
      <c r="G33" s="245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07"/>
      <c r="Z33" s="207"/>
      <c r="AA33" s="207"/>
      <c r="AB33" s="207"/>
      <c r="AC33" s="207"/>
      <c r="AD33" s="207"/>
      <c r="AE33" s="207"/>
      <c r="AF33" s="207"/>
      <c r="AG33" s="207" t="s">
        <v>217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46" t="str">
        <f>C33</f>
        <v>provádění stavebních prací, Jedná se zejména o náklady související s extrémními podmínkami místa provádění.</v>
      </c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29">
        <v>10</v>
      </c>
      <c r="B34" s="230" t="s">
        <v>1413</v>
      </c>
      <c r="C34" s="249" t="s">
        <v>1414</v>
      </c>
      <c r="D34" s="231" t="s">
        <v>1380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4"/>
      <c r="S34" s="234" t="s">
        <v>170</v>
      </c>
      <c r="T34" s="235" t="s">
        <v>162</v>
      </c>
      <c r="U34" s="216">
        <v>0</v>
      </c>
      <c r="V34" s="216">
        <f>ROUND(E34*U34,2)</f>
        <v>0</v>
      </c>
      <c r="W34" s="216"/>
      <c r="X34" s="216" t="s">
        <v>471</v>
      </c>
      <c r="Y34" s="207"/>
      <c r="Z34" s="207"/>
      <c r="AA34" s="207"/>
      <c r="AB34" s="207"/>
      <c r="AC34" s="207"/>
      <c r="AD34" s="207"/>
      <c r="AE34" s="207"/>
      <c r="AF34" s="207"/>
      <c r="AG34" s="207" t="s">
        <v>472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53" t="s">
        <v>1415</v>
      </c>
      <c r="D35" s="244"/>
      <c r="E35" s="244"/>
      <c r="F35" s="244"/>
      <c r="G35" s="244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07"/>
      <c r="Z35" s="207"/>
      <c r="AA35" s="207"/>
      <c r="AB35" s="207"/>
      <c r="AC35" s="207"/>
      <c r="AD35" s="207"/>
      <c r="AE35" s="207"/>
      <c r="AF35" s="207"/>
      <c r="AG35" s="207" t="s">
        <v>217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29">
        <v>11</v>
      </c>
      <c r="B36" s="230" t="s">
        <v>1416</v>
      </c>
      <c r="C36" s="249" t="s">
        <v>1417</v>
      </c>
      <c r="D36" s="231" t="s">
        <v>1380</v>
      </c>
      <c r="E36" s="232">
        <v>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/>
      <c r="S36" s="234" t="s">
        <v>170</v>
      </c>
      <c r="T36" s="235" t="s">
        <v>162</v>
      </c>
      <c r="U36" s="216">
        <v>0</v>
      </c>
      <c r="V36" s="216">
        <f>ROUND(E36*U36,2)</f>
        <v>0</v>
      </c>
      <c r="W36" s="216"/>
      <c r="X36" s="216" t="s">
        <v>471</v>
      </c>
      <c r="Y36" s="207"/>
      <c r="Z36" s="207"/>
      <c r="AA36" s="207"/>
      <c r="AB36" s="207"/>
      <c r="AC36" s="207"/>
      <c r="AD36" s="207"/>
      <c r="AE36" s="207"/>
      <c r="AF36" s="207"/>
      <c r="AG36" s="207" t="s">
        <v>472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53" t="s">
        <v>1418</v>
      </c>
      <c r="D37" s="244"/>
      <c r="E37" s="244"/>
      <c r="F37" s="244"/>
      <c r="G37" s="244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07"/>
      <c r="Z37" s="207"/>
      <c r="AA37" s="207"/>
      <c r="AB37" s="207"/>
      <c r="AC37" s="207"/>
      <c r="AD37" s="207"/>
      <c r="AE37" s="207"/>
      <c r="AF37" s="207"/>
      <c r="AG37" s="207" t="s">
        <v>217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ht="22.5" outlineLevel="1" x14ac:dyDescent="0.2">
      <c r="A38" s="236">
        <v>12</v>
      </c>
      <c r="B38" s="237" t="s">
        <v>1419</v>
      </c>
      <c r="C38" s="251" t="s">
        <v>1420</v>
      </c>
      <c r="D38" s="238" t="s">
        <v>232</v>
      </c>
      <c r="E38" s="239">
        <v>1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1"/>
      <c r="S38" s="241" t="s">
        <v>161</v>
      </c>
      <c r="T38" s="242" t="s">
        <v>162</v>
      </c>
      <c r="U38" s="216">
        <v>0</v>
      </c>
      <c r="V38" s="216">
        <f>ROUND(E38*U38,2)</f>
        <v>0</v>
      </c>
      <c r="W38" s="216"/>
      <c r="X38" s="216" t="s">
        <v>471</v>
      </c>
      <c r="Y38" s="207"/>
      <c r="Z38" s="207"/>
      <c r="AA38" s="207"/>
      <c r="AB38" s="207"/>
      <c r="AC38" s="207"/>
      <c r="AD38" s="207"/>
      <c r="AE38" s="207"/>
      <c r="AF38" s="207"/>
      <c r="AG38" s="207" t="s">
        <v>472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x14ac:dyDescent="0.2">
      <c r="A39" s="223" t="s">
        <v>156</v>
      </c>
      <c r="B39" s="224" t="s">
        <v>129</v>
      </c>
      <c r="C39" s="248" t="s">
        <v>28</v>
      </c>
      <c r="D39" s="225"/>
      <c r="E39" s="226"/>
      <c r="F39" s="227"/>
      <c r="G39" s="227">
        <f>SUMIF(AG40:AG58,"&lt;&gt;NOR",G40:G58)</f>
        <v>0</v>
      </c>
      <c r="H39" s="227"/>
      <c r="I39" s="227">
        <f>SUM(I40:I58)</f>
        <v>0</v>
      </c>
      <c r="J39" s="227"/>
      <c r="K39" s="227">
        <f>SUM(K40:K58)</f>
        <v>0</v>
      </c>
      <c r="L39" s="227"/>
      <c r="M39" s="227">
        <f>SUM(M40:M58)</f>
        <v>0</v>
      </c>
      <c r="N39" s="227"/>
      <c r="O39" s="227">
        <f>SUM(O40:O58)</f>
        <v>0</v>
      </c>
      <c r="P39" s="227"/>
      <c r="Q39" s="227">
        <f>SUM(Q40:Q58)</f>
        <v>0</v>
      </c>
      <c r="R39" s="227"/>
      <c r="S39" s="227"/>
      <c r="T39" s="228"/>
      <c r="U39" s="222"/>
      <c r="V39" s="222">
        <f>SUM(V40:V58)</f>
        <v>0</v>
      </c>
      <c r="W39" s="222"/>
      <c r="X39" s="222"/>
      <c r="AG39" t="s">
        <v>157</v>
      </c>
    </row>
    <row r="40" spans="1:60" outlineLevel="1" x14ac:dyDescent="0.2">
      <c r="A40" s="236">
        <v>13</v>
      </c>
      <c r="B40" s="237" t="s">
        <v>1421</v>
      </c>
      <c r="C40" s="251" t="s">
        <v>1422</v>
      </c>
      <c r="D40" s="238" t="s">
        <v>1380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1"/>
      <c r="S40" s="241" t="s">
        <v>170</v>
      </c>
      <c r="T40" s="242" t="s">
        <v>162</v>
      </c>
      <c r="U40" s="216">
        <v>0</v>
      </c>
      <c r="V40" s="216">
        <f>ROUND(E40*U40,2)</f>
        <v>0</v>
      </c>
      <c r="W40" s="216"/>
      <c r="X40" s="216" t="s">
        <v>471</v>
      </c>
      <c r="Y40" s="207"/>
      <c r="Z40" s="207"/>
      <c r="AA40" s="207"/>
      <c r="AB40" s="207"/>
      <c r="AC40" s="207"/>
      <c r="AD40" s="207"/>
      <c r="AE40" s="207"/>
      <c r="AF40" s="207"/>
      <c r="AG40" s="207" t="s">
        <v>472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36">
        <v>14</v>
      </c>
      <c r="B41" s="237" t="s">
        <v>1423</v>
      </c>
      <c r="C41" s="251" t="s">
        <v>1424</v>
      </c>
      <c r="D41" s="238" t="s">
        <v>1380</v>
      </c>
      <c r="E41" s="239">
        <v>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1"/>
      <c r="S41" s="241" t="s">
        <v>170</v>
      </c>
      <c r="T41" s="242" t="s">
        <v>162</v>
      </c>
      <c r="U41" s="216">
        <v>0</v>
      </c>
      <c r="V41" s="216">
        <f>ROUND(E41*U41,2)</f>
        <v>0</v>
      </c>
      <c r="W41" s="216"/>
      <c r="X41" s="216" t="s">
        <v>471</v>
      </c>
      <c r="Y41" s="207"/>
      <c r="Z41" s="207"/>
      <c r="AA41" s="207"/>
      <c r="AB41" s="207"/>
      <c r="AC41" s="207"/>
      <c r="AD41" s="207"/>
      <c r="AE41" s="207"/>
      <c r="AF41" s="207"/>
      <c r="AG41" s="207" t="s">
        <v>472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36">
        <v>15</v>
      </c>
      <c r="B42" s="237" t="s">
        <v>1425</v>
      </c>
      <c r="C42" s="251" t="s">
        <v>1426</v>
      </c>
      <c r="D42" s="238" t="s">
        <v>1380</v>
      </c>
      <c r="E42" s="239">
        <v>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1"/>
      <c r="S42" s="241" t="s">
        <v>170</v>
      </c>
      <c r="T42" s="242" t="s">
        <v>162</v>
      </c>
      <c r="U42" s="216">
        <v>0</v>
      </c>
      <c r="V42" s="216">
        <f>ROUND(E42*U42,2)</f>
        <v>0</v>
      </c>
      <c r="W42" s="216"/>
      <c r="X42" s="216" t="s">
        <v>471</v>
      </c>
      <c r="Y42" s="207"/>
      <c r="Z42" s="207"/>
      <c r="AA42" s="207"/>
      <c r="AB42" s="207"/>
      <c r="AC42" s="207"/>
      <c r="AD42" s="207"/>
      <c r="AE42" s="207"/>
      <c r="AF42" s="207"/>
      <c r="AG42" s="207" t="s">
        <v>472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29">
        <v>16</v>
      </c>
      <c r="B43" s="230" t="s">
        <v>1427</v>
      </c>
      <c r="C43" s="249" t="s">
        <v>1428</v>
      </c>
      <c r="D43" s="231" t="s">
        <v>1380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4"/>
      <c r="S43" s="234" t="s">
        <v>170</v>
      </c>
      <c r="T43" s="235" t="s">
        <v>162</v>
      </c>
      <c r="U43" s="216">
        <v>0</v>
      </c>
      <c r="V43" s="216">
        <f>ROUND(E43*U43,2)</f>
        <v>0</v>
      </c>
      <c r="W43" s="216"/>
      <c r="X43" s="216" t="s">
        <v>471</v>
      </c>
      <c r="Y43" s="207"/>
      <c r="Z43" s="207"/>
      <c r="AA43" s="207"/>
      <c r="AB43" s="207"/>
      <c r="AC43" s="207"/>
      <c r="AD43" s="207"/>
      <c r="AE43" s="207"/>
      <c r="AF43" s="207"/>
      <c r="AG43" s="207" t="s">
        <v>472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53" t="s">
        <v>1429</v>
      </c>
      <c r="D44" s="244"/>
      <c r="E44" s="244"/>
      <c r="F44" s="244"/>
      <c r="G44" s="244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07"/>
      <c r="Z44" s="207"/>
      <c r="AA44" s="207"/>
      <c r="AB44" s="207"/>
      <c r="AC44" s="207"/>
      <c r="AD44" s="207"/>
      <c r="AE44" s="207"/>
      <c r="AF44" s="207"/>
      <c r="AG44" s="207" t="s">
        <v>217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46" t="str">
        <f>C44</f>
        <v>Náklady na vyhotovení dokumentace skutečného provedení stavby a její předání objednateli v požadované formě a požadovaném počtu</v>
      </c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29">
        <v>17</v>
      </c>
      <c r="B45" s="230" t="s">
        <v>1430</v>
      </c>
      <c r="C45" s="249" t="s">
        <v>1431</v>
      </c>
      <c r="D45" s="231" t="s">
        <v>175</v>
      </c>
      <c r="E45" s="232">
        <v>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4"/>
      <c r="S45" s="234" t="s">
        <v>161</v>
      </c>
      <c r="T45" s="235" t="s">
        <v>162</v>
      </c>
      <c r="U45" s="216">
        <v>0</v>
      </c>
      <c r="V45" s="216">
        <f>ROUND(E45*U45,2)</f>
        <v>0</v>
      </c>
      <c r="W45" s="216"/>
      <c r="X45" s="216" t="s">
        <v>471</v>
      </c>
      <c r="Y45" s="207"/>
      <c r="Z45" s="207"/>
      <c r="AA45" s="207"/>
      <c r="AB45" s="207"/>
      <c r="AC45" s="207"/>
      <c r="AD45" s="207"/>
      <c r="AE45" s="207"/>
      <c r="AF45" s="207"/>
      <c r="AG45" s="207" t="s">
        <v>472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ht="22.5" outlineLevel="1" x14ac:dyDescent="0.2">
      <c r="A46" s="214"/>
      <c r="B46" s="215"/>
      <c r="C46" s="253" t="s">
        <v>1432</v>
      </c>
      <c r="D46" s="244"/>
      <c r="E46" s="244"/>
      <c r="F46" s="244"/>
      <c r="G46" s="244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07"/>
      <c r="Z46" s="207"/>
      <c r="AA46" s="207"/>
      <c r="AB46" s="207"/>
      <c r="AC46" s="207"/>
      <c r="AD46" s="207"/>
      <c r="AE46" s="207"/>
      <c r="AF46" s="207"/>
      <c r="AG46" s="207" t="s">
        <v>217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46" t="str">
        <f>C46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6" s="207"/>
      <c r="BC46" s="207"/>
      <c r="BD46" s="207"/>
      <c r="BE46" s="207"/>
      <c r="BF46" s="207"/>
      <c r="BG46" s="207"/>
      <c r="BH46" s="207"/>
    </row>
    <row r="47" spans="1:60" ht="22.5" outlineLevel="1" x14ac:dyDescent="0.2">
      <c r="A47" s="236">
        <v>18</v>
      </c>
      <c r="B47" s="237" t="s">
        <v>1433</v>
      </c>
      <c r="C47" s="251" t="s">
        <v>1434</v>
      </c>
      <c r="D47" s="238" t="s">
        <v>232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1"/>
      <c r="S47" s="241" t="s">
        <v>161</v>
      </c>
      <c r="T47" s="242" t="s">
        <v>162</v>
      </c>
      <c r="U47" s="216">
        <v>0</v>
      </c>
      <c r="V47" s="216">
        <f>ROUND(E47*U47,2)</f>
        <v>0</v>
      </c>
      <c r="W47" s="216"/>
      <c r="X47" s="216" t="s">
        <v>471</v>
      </c>
      <c r="Y47" s="207"/>
      <c r="Z47" s="207"/>
      <c r="AA47" s="207"/>
      <c r="AB47" s="207"/>
      <c r="AC47" s="207"/>
      <c r="AD47" s="207"/>
      <c r="AE47" s="207"/>
      <c r="AF47" s="207"/>
      <c r="AG47" s="207" t="s">
        <v>472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ht="22.5" outlineLevel="1" x14ac:dyDescent="0.2">
      <c r="A48" s="236">
        <v>19</v>
      </c>
      <c r="B48" s="237" t="s">
        <v>1435</v>
      </c>
      <c r="C48" s="251" t="s">
        <v>1436</v>
      </c>
      <c r="D48" s="238" t="s">
        <v>232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1"/>
      <c r="S48" s="241" t="s">
        <v>161</v>
      </c>
      <c r="T48" s="242" t="s">
        <v>162</v>
      </c>
      <c r="U48" s="216">
        <v>0</v>
      </c>
      <c r="V48" s="216">
        <f>ROUND(E48*U48,2)</f>
        <v>0</v>
      </c>
      <c r="W48" s="216"/>
      <c r="X48" s="216" t="s">
        <v>471</v>
      </c>
      <c r="Y48" s="207"/>
      <c r="Z48" s="207"/>
      <c r="AA48" s="207"/>
      <c r="AB48" s="207"/>
      <c r="AC48" s="207"/>
      <c r="AD48" s="207"/>
      <c r="AE48" s="207"/>
      <c r="AF48" s="207"/>
      <c r="AG48" s="207" t="s">
        <v>472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ht="33.75" outlineLevel="1" x14ac:dyDescent="0.2">
      <c r="A49" s="229">
        <v>20</v>
      </c>
      <c r="B49" s="230" t="s">
        <v>1437</v>
      </c>
      <c r="C49" s="249" t="s">
        <v>1438</v>
      </c>
      <c r="D49" s="231" t="s">
        <v>232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4"/>
      <c r="S49" s="234" t="s">
        <v>161</v>
      </c>
      <c r="T49" s="235" t="s">
        <v>162</v>
      </c>
      <c r="U49" s="216">
        <v>0</v>
      </c>
      <c r="V49" s="216">
        <f>ROUND(E49*U49,2)</f>
        <v>0</v>
      </c>
      <c r="W49" s="216"/>
      <c r="X49" s="216" t="s">
        <v>471</v>
      </c>
      <c r="Y49" s="207"/>
      <c r="Z49" s="207"/>
      <c r="AA49" s="207"/>
      <c r="AB49" s="207"/>
      <c r="AC49" s="207"/>
      <c r="AD49" s="207"/>
      <c r="AE49" s="207"/>
      <c r="AF49" s="207"/>
      <c r="AG49" s="207" t="s">
        <v>472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53" t="s">
        <v>1439</v>
      </c>
      <c r="D50" s="244"/>
      <c r="E50" s="244"/>
      <c r="F50" s="244"/>
      <c r="G50" s="244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07"/>
      <c r="Z50" s="207"/>
      <c r="AA50" s="207"/>
      <c r="AB50" s="207"/>
      <c r="AC50" s="207"/>
      <c r="AD50" s="207"/>
      <c r="AE50" s="207"/>
      <c r="AF50" s="207"/>
      <c r="AG50" s="207" t="s">
        <v>217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36">
        <v>21</v>
      </c>
      <c r="B51" s="237" t="s">
        <v>1440</v>
      </c>
      <c r="C51" s="251" t="s">
        <v>1441</v>
      </c>
      <c r="D51" s="238" t="s">
        <v>232</v>
      </c>
      <c r="E51" s="239">
        <v>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1"/>
      <c r="S51" s="241" t="s">
        <v>161</v>
      </c>
      <c r="T51" s="242" t="s">
        <v>162</v>
      </c>
      <c r="U51" s="216">
        <v>0</v>
      </c>
      <c r="V51" s="216">
        <f>ROUND(E51*U51,2)</f>
        <v>0</v>
      </c>
      <c r="W51" s="216"/>
      <c r="X51" s="216" t="s">
        <v>471</v>
      </c>
      <c r="Y51" s="207"/>
      <c r="Z51" s="207"/>
      <c r="AA51" s="207"/>
      <c r="AB51" s="207"/>
      <c r="AC51" s="207"/>
      <c r="AD51" s="207"/>
      <c r="AE51" s="207"/>
      <c r="AF51" s="207"/>
      <c r="AG51" s="207" t="s">
        <v>472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ht="22.5" outlineLevel="1" x14ac:dyDescent="0.2">
      <c r="A52" s="236">
        <v>22</v>
      </c>
      <c r="B52" s="237" t="s">
        <v>1442</v>
      </c>
      <c r="C52" s="251" t="s">
        <v>1443</v>
      </c>
      <c r="D52" s="238" t="s">
        <v>232</v>
      </c>
      <c r="E52" s="239">
        <v>1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1"/>
      <c r="S52" s="241" t="s">
        <v>161</v>
      </c>
      <c r="T52" s="242" t="s">
        <v>162</v>
      </c>
      <c r="U52" s="216">
        <v>0</v>
      </c>
      <c r="V52" s="216">
        <f>ROUND(E52*U52,2)</f>
        <v>0</v>
      </c>
      <c r="W52" s="216"/>
      <c r="X52" s="216" t="s">
        <v>471</v>
      </c>
      <c r="Y52" s="207"/>
      <c r="Z52" s="207"/>
      <c r="AA52" s="207"/>
      <c r="AB52" s="207"/>
      <c r="AC52" s="207"/>
      <c r="AD52" s="207"/>
      <c r="AE52" s="207"/>
      <c r="AF52" s="207"/>
      <c r="AG52" s="207" t="s">
        <v>472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36">
        <v>23</v>
      </c>
      <c r="B53" s="237" t="s">
        <v>1444</v>
      </c>
      <c r="C53" s="251" t="s">
        <v>1445</v>
      </c>
      <c r="D53" s="238" t="s">
        <v>232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1"/>
      <c r="S53" s="241" t="s">
        <v>161</v>
      </c>
      <c r="T53" s="242" t="s">
        <v>162</v>
      </c>
      <c r="U53" s="216">
        <v>0</v>
      </c>
      <c r="V53" s="216">
        <f>ROUND(E53*U53,2)</f>
        <v>0</v>
      </c>
      <c r="W53" s="216"/>
      <c r="X53" s="216" t="s">
        <v>471</v>
      </c>
      <c r="Y53" s="207"/>
      <c r="Z53" s="207"/>
      <c r="AA53" s="207"/>
      <c r="AB53" s="207"/>
      <c r="AC53" s="207"/>
      <c r="AD53" s="207"/>
      <c r="AE53" s="207"/>
      <c r="AF53" s="207"/>
      <c r="AG53" s="207" t="s">
        <v>472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36">
        <v>24</v>
      </c>
      <c r="B54" s="237" t="s">
        <v>1446</v>
      </c>
      <c r="C54" s="251" t="s">
        <v>1447</v>
      </c>
      <c r="D54" s="238" t="s">
        <v>175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1"/>
      <c r="S54" s="241" t="s">
        <v>161</v>
      </c>
      <c r="T54" s="242" t="s">
        <v>162</v>
      </c>
      <c r="U54" s="216">
        <v>0</v>
      </c>
      <c r="V54" s="216">
        <f>ROUND(E54*U54,2)</f>
        <v>0</v>
      </c>
      <c r="W54" s="216"/>
      <c r="X54" s="216" t="s">
        <v>471</v>
      </c>
      <c r="Y54" s="207"/>
      <c r="Z54" s="207"/>
      <c r="AA54" s="207"/>
      <c r="AB54" s="207"/>
      <c r="AC54" s="207"/>
      <c r="AD54" s="207"/>
      <c r="AE54" s="207"/>
      <c r="AF54" s="207"/>
      <c r="AG54" s="207" t="s">
        <v>472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36">
        <v>25</v>
      </c>
      <c r="B55" s="237" t="s">
        <v>1448</v>
      </c>
      <c r="C55" s="251" t="s">
        <v>1449</v>
      </c>
      <c r="D55" s="238" t="s">
        <v>232</v>
      </c>
      <c r="E55" s="239">
        <v>1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1"/>
      <c r="S55" s="241" t="s">
        <v>161</v>
      </c>
      <c r="T55" s="242" t="s">
        <v>162</v>
      </c>
      <c r="U55" s="216">
        <v>0</v>
      </c>
      <c r="V55" s="216">
        <f>ROUND(E55*U55,2)</f>
        <v>0</v>
      </c>
      <c r="W55" s="216"/>
      <c r="X55" s="216" t="s">
        <v>471</v>
      </c>
      <c r="Y55" s="207"/>
      <c r="Z55" s="207"/>
      <c r="AA55" s="207"/>
      <c r="AB55" s="207"/>
      <c r="AC55" s="207"/>
      <c r="AD55" s="207"/>
      <c r="AE55" s="207"/>
      <c r="AF55" s="207"/>
      <c r="AG55" s="207" t="s">
        <v>472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ht="22.5" outlineLevel="1" x14ac:dyDescent="0.2">
      <c r="A56" s="236">
        <v>26</v>
      </c>
      <c r="B56" s="237" t="s">
        <v>1450</v>
      </c>
      <c r="C56" s="251" t="s">
        <v>1451</v>
      </c>
      <c r="D56" s="238" t="s">
        <v>232</v>
      </c>
      <c r="E56" s="239">
        <v>1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1"/>
      <c r="S56" s="241" t="s">
        <v>161</v>
      </c>
      <c r="T56" s="242" t="s">
        <v>162</v>
      </c>
      <c r="U56" s="216">
        <v>0</v>
      </c>
      <c r="V56" s="216">
        <f>ROUND(E56*U56,2)</f>
        <v>0</v>
      </c>
      <c r="W56" s="216"/>
      <c r="X56" s="216" t="s">
        <v>471</v>
      </c>
      <c r="Y56" s="207"/>
      <c r="Z56" s="207"/>
      <c r="AA56" s="207"/>
      <c r="AB56" s="207"/>
      <c r="AC56" s="207"/>
      <c r="AD56" s="207"/>
      <c r="AE56" s="207"/>
      <c r="AF56" s="207"/>
      <c r="AG56" s="207" t="s">
        <v>472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22.5" outlineLevel="1" x14ac:dyDescent="0.2">
      <c r="A57" s="236">
        <v>27</v>
      </c>
      <c r="B57" s="237" t="s">
        <v>1452</v>
      </c>
      <c r="C57" s="251" t="s">
        <v>1453</v>
      </c>
      <c r="D57" s="238" t="s">
        <v>232</v>
      </c>
      <c r="E57" s="239">
        <v>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1"/>
      <c r="S57" s="241" t="s">
        <v>161</v>
      </c>
      <c r="T57" s="242" t="s">
        <v>162</v>
      </c>
      <c r="U57" s="216">
        <v>0</v>
      </c>
      <c r="V57" s="216">
        <f>ROUND(E57*U57,2)</f>
        <v>0</v>
      </c>
      <c r="W57" s="216"/>
      <c r="X57" s="216" t="s">
        <v>471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472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29">
        <v>28</v>
      </c>
      <c r="B58" s="230" t="s">
        <v>1454</v>
      </c>
      <c r="C58" s="249" t="s">
        <v>1455</v>
      </c>
      <c r="D58" s="231" t="s">
        <v>232</v>
      </c>
      <c r="E58" s="232">
        <v>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4"/>
      <c r="S58" s="234" t="s">
        <v>161</v>
      </c>
      <c r="T58" s="235" t="s">
        <v>162</v>
      </c>
      <c r="U58" s="216">
        <v>0</v>
      </c>
      <c r="V58" s="216">
        <f>ROUND(E58*U58,2)</f>
        <v>0</v>
      </c>
      <c r="W58" s="216"/>
      <c r="X58" s="216" t="s">
        <v>471</v>
      </c>
      <c r="Y58" s="207"/>
      <c r="Z58" s="207"/>
      <c r="AA58" s="207"/>
      <c r="AB58" s="207"/>
      <c r="AC58" s="207"/>
      <c r="AD58" s="207"/>
      <c r="AE58" s="207"/>
      <c r="AF58" s="207"/>
      <c r="AG58" s="207" t="s">
        <v>472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x14ac:dyDescent="0.2">
      <c r="A59" s="3"/>
      <c r="B59" s="4"/>
      <c r="C59" s="25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143</v>
      </c>
    </row>
    <row r="60" spans="1:60" x14ac:dyDescent="0.2">
      <c r="A60" s="210"/>
      <c r="B60" s="211" t="s">
        <v>29</v>
      </c>
      <c r="C60" s="256"/>
      <c r="D60" s="212"/>
      <c r="E60" s="213"/>
      <c r="F60" s="213"/>
      <c r="G60" s="247">
        <f>G8+G39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478</v>
      </c>
    </row>
    <row r="61" spans="1:60" x14ac:dyDescent="0.2">
      <c r="C61" s="257"/>
      <c r="D61" s="10"/>
      <c r="AG61" t="s">
        <v>479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0FeJs0ChOowAIjn1ulSXH2SZ2M3ytavTL8DSaMr0/kITareKdXmN67ShMxENQCAdXSxzk+HFHiIm0X5O0WlXg==" saltValue="i/YwvbvTBqNfe5b5pbupMQ==" spinCount="100000" sheet="1"/>
  <mergeCells count="25">
    <mergeCell ref="C50:G50"/>
    <mergeCell ref="C32:G32"/>
    <mergeCell ref="C33:G33"/>
    <mergeCell ref="C35:G35"/>
    <mergeCell ref="C37:G37"/>
    <mergeCell ref="C44:G44"/>
    <mergeCell ref="C46:G46"/>
    <mergeCell ref="C21:G21"/>
    <mergeCell ref="C22:G22"/>
    <mergeCell ref="C23:G23"/>
    <mergeCell ref="C24:G24"/>
    <mergeCell ref="C25:G25"/>
    <mergeCell ref="C26:G26"/>
    <mergeCell ref="C12:G12"/>
    <mergeCell ref="C13:G13"/>
    <mergeCell ref="C17:G17"/>
    <mergeCell ref="C18:G18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IO01 01 Pol</vt:lpstr>
      <vt:lpstr>IO01 02 Pol</vt:lpstr>
      <vt:lpstr>IO01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01 Pol'!Názvy_tisku</vt:lpstr>
      <vt:lpstr>'IO01 02 Pol'!Názvy_tisku</vt:lpstr>
      <vt:lpstr>'IO01 03 Pol'!Názvy_tisku</vt:lpstr>
      <vt:lpstr>'SO01 01 Pol'!Názvy_tisku</vt:lpstr>
      <vt:lpstr>oadresa</vt:lpstr>
      <vt:lpstr>Stavba!Objednatel</vt:lpstr>
      <vt:lpstr>Stavba!Objekt</vt:lpstr>
      <vt:lpstr>'IO01 01 Pol'!Oblast_tisku</vt:lpstr>
      <vt:lpstr>'IO01 02 Pol'!Oblast_tisku</vt:lpstr>
      <vt:lpstr>'IO01 03 Pol'!Oblast_tisku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Skorpik Matej</cp:lastModifiedBy>
  <cp:lastPrinted>2019-03-19T12:27:02Z</cp:lastPrinted>
  <dcterms:created xsi:type="dcterms:W3CDTF">2009-04-08T07:15:50Z</dcterms:created>
  <dcterms:modified xsi:type="dcterms:W3CDTF">2022-03-30T12:26:17Z</dcterms:modified>
</cp:coreProperties>
</file>