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2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ilos.axmann/ARL Innovation/Projekty/Ostatni/2025/202504_VR_BIla_Lhota_ZŠ_nabytek/4_Vyberova_rizeni/1_ZD/"/>
    </mc:Choice>
  </mc:AlternateContent>
  <xr:revisionPtr revIDLastSave="0" documentId="13_ncr:1_{030580E4-0631-854E-9B61-19330C6EAAAA}" xr6:coauthVersionLast="47" xr6:coauthVersionMax="47" xr10:uidLastSave="{00000000-0000-0000-0000-000000000000}"/>
  <bookViews>
    <workbookView xWindow="0" yWindow="500" windowWidth="51200" windowHeight="26840" tabRatio="743" activeTab="2" xr2:uid="{A9CC1D90-682A-42F8-9675-DBB8BABB71E5}"/>
  </bookViews>
  <sheets>
    <sheet name="Rekapitulace dodávek" sheetId="4" r:id="rId1"/>
    <sheet name="Učebna přírodovědy" sheetId="5" r:id="rId2"/>
    <sheet name="Polytechnická učebna" sheetId="1" r:id="rId3"/>
  </sheets>
  <definedNames>
    <definedName name="_xlnm.Print_Area" localSheetId="2">'Polytechnická učebna'!$B$2:$J$57</definedName>
    <definedName name="_xlnm.Print_Area" localSheetId="0">'Rekapitulace dodávek'!$B$2:$O$44</definedName>
    <definedName name="_xlnm.Print_Area" localSheetId="1">'Učebna přírodovědy'!$B$2:$J$51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5" l="1"/>
  <c r="J56" i="1"/>
  <c r="J55" i="1"/>
  <c r="D8" i="5"/>
  <c r="D8" i="1"/>
  <c r="J50" i="5" l="1"/>
  <c r="J51" i="5"/>
  <c r="J39" i="1" l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7" i="1"/>
  <c r="J39" i="5" l="1"/>
  <c r="J40" i="5"/>
  <c r="J41" i="5"/>
  <c r="J42" i="5"/>
  <c r="J43" i="5"/>
  <c r="J44" i="5"/>
  <c r="J45" i="5"/>
  <c r="J46" i="5"/>
  <c r="J47" i="5"/>
  <c r="J48" i="5"/>
  <c r="J49" i="5"/>
  <c r="J38" i="5"/>
  <c r="J37" i="5" l="1"/>
  <c r="J38" i="1"/>
  <c r="J37" i="1" s="1"/>
  <c r="C29" i="5" l="1"/>
  <c r="I15" i="5" l="1"/>
  <c r="D15" i="5"/>
  <c r="I14" i="5"/>
  <c r="D10" i="5"/>
  <c r="D6" i="5"/>
  <c r="I15" i="1"/>
  <c r="I14" i="1"/>
  <c r="D15" i="1"/>
  <c r="D14" i="1"/>
  <c r="J36" i="5" l="1"/>
  <c r="J31" i="5" l="1"/>
  <c r="J35" i="5"/>
  <c r="J29" i="5" s="1"/>
  <c r="M40" i="4" s="1"/>
  <c r="J30" i="5"/>
  <c r="E21" i="5" l="1"/>
  <c r="I21" i="5"/>
  <c r="I18" i="5"/>
  <c r="I23" i="5" l="1"/>
  <c r="O40" i="4" s="1"/>
  <c r="D10" i="1" l="1"/>
  <c r="D6" i="1"/>
  <c r="E32" i="4"/>
  <c r="J36" i="1" l="1"/>
  <c r="J31" i="1" l="1"/>
  <c r="J35" i="1"/>
  <c r="J30" i="1"/>
  <c r="J29" i="1" l="1"/>
  <c r="M42" i="4" s="1"/>
  <c r="E21" i="1"/>
  <c r="I18" i="1" l="1"/>
  <c r="I21" i="1"/>
  <c r="O20" i="4" l="1"/>
  <c r="I23" i="4"/>
  <c r="O23" i="4" s="1"/>
  <c r="I23" i="1"/>
  <c r="O42" i="4" l="1"/>
  <c r="O26" i="4" s="1"/>
</calcChain>
</file>

<file path=xl/sharedStrings.xml><?xml version="1.0" encoding="utf-8"?>
<sst xmlns="http://schemas.openxmlformats.org/spreadsheetml/2006/main" count="232" uniqueCount="105">
  <si>
    <t>Stavba:</t>
  </si>
  <si>
    <t>Cena bez DPH</t>
  </si>
  <si>
    <t xml:space="preserve">DPH  </t>
  </si>
  <si>
    <t>Sazba daně</t>
  </si>
  <si>
    <t>Základ daně</t>
  </si>
  <si>
    <t>Výše daně</t>
  </si>
  <si>
    <t>Cena s DPH</t>
  </si>
  <si>
    <t>v</t>
  </si>
  <si>
    <t>CZK</t>
  </si>
  <si>
    <t>Náklady z rozpočtů</t>
  </si>
  <si>
    <t>Kód</t>
  </si>
  <si>
    <t>Popis</t>
  </si>
  <si>
    <t>Cena bez DPH [CZK]</t>
  </si>
  <si>
    <t>Cena s DPH [CZK]</t>
  </si>
  <si>
    <t>základní</t>
  </si>
  <si>
    <t>Uchazeč:</t>
  </si>
  <si>
    <t>IČ:</t>
  </si>
  <si>
    <t>DIČ:</t>
  </si>
  <si>
    <t>Název objektu:</t>
  </si>
  <si>
    <t>Objekt:</t>
  </si>
  <si>
    <t>Místo:</t>
  </si>
  <si>
    <t>DPH</t>
  </si>
  <si>
    <t>Kód dílu - Popis</t>
  </si>
  <si>
    <t>Cena celkem [CZK]</t>
  </si>
  <si>
    <t>PČ</t>
  </si>
  <si>
    <t>Typ</t>
  </si>
  <si>
    <t>MJ</t>
  </si>
  <si>
    <t>Množství</t>
  </si>
  <si>
    <t>J.cena [CZK]</t>
  </si>
  <si>
    <t>Náklady soupisu celkem</t>
  </si>
  <si>
    <t>D</t>
  </si>
  <si>
    <t>Koncové prvky</t>
  </si>
  <si>
    <t>kus</t>
  </si>
  <si>
    <t>D1</t>
  </si>
  <si>
    <t>vlastní</t>
  </si>
  <si>
    <t>Název</t>
  </si>
  <si>
    <t>Katedra učitele</t>
  </si>
  <si>
    <t>Žákovská židle</t>
  </si>
  <si>
    <t>Učitelská židle</t>
  </si>
  <si>
    <t>Skříňová sestava</t>
  </si>
  <si>
    <t>Žákovský stůl</t>
  </si>
  <si>
    <t>Žákovské laboratorní pracoviště</t>
  </si>
  <si>
    <t>KRYCÍ LIST SOUPISU DODÁVEK</t>
  </si>
  <si>
    <t>NAB - Koncové prvky</t>
  </si>
  <si>
    <t xml:space="preserve">    D1 - Nábytek</t>
  </si>
  <si>
    <t>Náklady ze soupisu dodávek a prací</t>
  </si>
  <si>
    <t>NAB</t>
  </si>
  <si>
    <t>Nábytek</t>
  </si>
  <si>
    <t>REKAPITULACE OBJEKTŮ A SOUPIS DODÁVEK</t>
  </si>
  <si>
    <t>REKAPITULACE DODÁVKY</t>
  </si>
  <si>
    <r>
      <t xml:space="preserve">Modernizace odborných učeben -Základní škola Bílá Lhota, okres Olomouc, příspěvková organizace, Bílá Lhota 56, 783 21 - </t>
    </r>
    <r>
      <rPr>
        <b/>
        <sz val="11"/>
        <color theme="1"/>
        <rFont val="Calibri"/>
        <family val="2"/>
        <charset val="238"/>
        <scheme val="minor"/>
      </rPr>
      <t>Nábytková část</t>
    </r>
  </si>
  <si>
    <t>Základní škola Bílá Lhota, okres Olomouc, příspěvková organizace, Bílá Lhota 56, 783 21</t>
  </si>
  <si>
    <t>Polytechnická učebna</t>
  </si>
  <si>
    <t>Dílenský stůl</t>
  </si>
  <si>
    <t>Protikus svěrák</t>
  </si>
  <si>
    <t>Svěrák</t>
  </si>
  <si>
    <t>Podložka</t>
  </si>
  <si>
    <t>Posuvný doraz</t>
  </si>
  <si>
    <t>Doraz</t>
  </si>
  <si>
    <t>Pokosnice</t>
  </si>
  <si>
    <t>Krycí deska</t>
  </si>
  <si>
    <t>Svěrka</t>
  </si>
  <si>
    <t>Stojan</t>
  </si>
  <si>
    <t>Vozík</t>
  </si>
  <si>
    <t>Pracovní stolička</t>
  </si>
  <si>
    <t>Krycí panel včetně perfopanelu pro uchycení nářadí</t>
  </si>
  <si>
    <t>Mycí pracoviště</t>
  </si>
  <si>
    <t>Skříň mobilní</t>
  </si>
  <si>
    <t>Učitelské laboratorní pracoviště</t>
  </si>
  <si>
    <t>Skříně</t>
  </si>
  <si>
    <t>Učebna přírodovědy</t>
  </si>
  <si>
    <t>Doprava, výnos, montáž, úklid.</t>
  </si>
  <si>
    <t>Doprava, výnos, montáž, úklid</t>
  </si>
  <si>
    <t>Výškově nastavitelná, pojízdná, případně na kluzácích a otočná židle s ergonomickým plastovým šálovým sedákem, jednodílný sedák s opěrákem má otvor v opěradle pro jednoduché uchopení, plast je polypropylenový, se vzduchovým polštářem, snadno omyvatelný, s jemnou strukturou bez horní perforace a drážek, možnost výběru z více barev, podnoží je složené z kovového pětiramenného kříže a plynového pístu pro snadné nastavení výšky sedu od podlahy. Certifikováno dle EU ČSN EN 1729.</t>
  </si>
  <si>
    <t xml:space="preserve">Výškově nastavitelná, pojízdná, případně na kluzácích a otočná židle s ergonomickým plastovým šálovým sedákem, jednodílný sedák s opěrákem má otvor v opěradle pro jednoduché uchopení, plast je polypropylenový, se vzduchovým polštářem, snadno omyvatelný, s jemnou strukturou bez horní perforace a drážek, možnost výběru z více barev, podnoží je složené z kovového pětiramenného kříže a plynového pístu pro snadné nastavení výšky sedu od podlahy. Certifikováno dle EU ČSN EN 1729. </t>
  </si>
  <si>
    <t>Posuvný doraz pro fixaci obrobku, úhlový profil z masivního hliníku min. tl. 20 mm, upínání excentrickou pákou, upínací mechanismus umožňuje bezpečný posun v Al upínací liště dílenského stolu a zároveň zajišťuje pevné upnutí v libovolném místě této upínací lišty bez nutnosti použití nářadí.</t>
  </si>
  <si>
    <t>Hliníkový doraz (poděrák), min. délka 120 mm, průměr min. 25 mm, s frézovanou upínací plochou a kuličkovým zámkem.</t>
  </si>
  <si>
    <t>Pokosnice vyrobena z bukového dřeva, vodící drážky umožňují řezání v úhlech 45° a 90°, upevněna na bukovém špalíku s upínacím mechanismem, který umožňuje bezpečný posun v Al upínací liště dílenského stolu a zárověň pevné upnutí v libovolném místě této upínací lišty bez nutnosti použití nářadí.</t>
  </si>
  <si>
    <t>Krycí deska na pracovní plochu, ochrana pracovní plochy dílenského stolu při práci s nátěrovými hmotami, lepidly či keramickou hlínou.</t>
  </si>
  <si>
    <t>Stojan na krycí desky.</t>
  </si>
  <si>
    <t xml:space="preserve">Katedra pro osazení techniky IT, vnější rozměry katedry š. 1600 × h. 680 × v. 760 mm, 2× kabelová průchodka, celek je dodáván smontovaný, lepený v lisu, bez pohledových spojení, je vyroben z oboustranně laminovaných dřevotřískových desek tloušťky min. 19 mm, pracovní deska min. 22 mm, záda  z laminované dřevotřískové desky tloušťky min. 12 mm uchycené v drážce, korpus osazen na nepohledových hranách ABS hranou tloušťky min. 1 mm a na pohledových hranách ABS hranou tloušťky min. 2 mm, hrany lepeny voděodolným PUR lepidlem, možnost kotvení stolu do podlahy, v pravé části katedry umístěna uzamykatelná skříňka na soklu o vnitřních rozměrech min. š. 510 × h. 632 × v. 688 mm, skříňka vybavena nasávacím otvorem v čele dvířek a otvorem v horní části pro odvedení teplého vzduchu (krytí otvorů perforovaným plechem/mřížkou), v levé části katedry umístěna skříňka s 3× polohovatelnou policí, prostor mezi skříňkami vybaven falešnými uzamykatelnými zády, vytvořený propoj mezi prostorem uzamykatelné skříňky a falešnými zády. </t>
  </si>
  <si>
    <t>Stůl s posuvnou uzamykatelnou pracovní deskou, rozměr 1800 x 650 mm, pracovní deska síly min 25 mm, oboustranně laminována HPL o síle min. 1,5 mm  s min. 5 mm ABS hranou, pracovní plocha je posuvná směrem k žákovi, po odsunutí se odkryje kabelový kanál pro el. rozvody, min. použité materiály: ocelové profily - ovál 80 x 25 mm, D 55 x 35 mm, hranol 30 x 30 mm, síla ocelového profilu je min. 2 mm, kovová konstrukce je ošetřena práškovou barvou s nanopasivací, možnost kotvení stolu do podlahy, kabelový kanál je vnitřních rozměrů min. 90 x 55 - zde je možné umístit rozvody silno/slaboproudu a síť, tyto rozvody je možné do kanálu zavést nohou stolu, kanál a pracovní plocha mají mezi sebou mezeru krytou gumou, kterou se dají kabely používané na stole minimalizovat a tudíž na stole nepřekážejí, kanál s rozvody je uzamykatelný.</t>
  </si>
  <si>
    <t>Univerzální dílenský stůl, plynule výškově stavitelný pomocí kličky, rozměr 1300 x 1100 mm, výškově stavitelný min. 700 - 920 mm, pracovní deska buková spárovka min. tl. 45 mm, podélné strany zesíleny na min. tl. 100 mm, nastavování pracovní výšky dílenského stolu se provádí centrálně z jednoho místa na dílenském stole, pomocí odnímatelné kličky, při otáčení kličkou se vysouvají nebo zasouvají všechny 4 nohy dílenského stolu současně a mechanismus zdvihu umožňuje nastavení libovolné výšky v rámci daného výškového rozsahu, pracovní deska vyrobena z bukové spárovky tl. 45 mm s povrchovou úpravou horkým voskem a leštěním, přičemž všechny dlouhé strany jsou zesíleny na min. tl. 100 mm, obě dlouhé pracovní strany stolu navíc v celé délce osazeny upínací lištou pro snadné upnutí originálního, volitelného doplňkového vybavení (např. podložky pro práci s lupínkovou pilkou, podložky se zámečnickým svěrákem, atd.), zapuštěnou v zesílené části pracovní desky, upínací lišty jsou zhotoveny z přesného profilu o rozměrech min. 40 × 40 mm, vyrobeného ze slitiny hliníku EN AW‐6060 dle DIN EN 12020, dílenský stůl osazen celkem dvěma truhlářskými svěráky umístěnými v rozích na kratší boční straně pracovního stolu, buková čelist svěráku s odnímatelnou kovovou kličkou, vždy opatřena otvorem pro Al doraz (poděrák) a měkčenou vrstvou tl. min. 4 mm pro šetrné a neklouzavé upnutí obrobku, vřeteno svěráku kovové, včetně dvou trnů pro přesné vedení, podnože dílenského stolu z ocelového profilu min. 60 x 60 mm s povrchovou úpravou a na jedné straně osazeny dvěma držáky pro možné uložení čelistí truhlářských svěráků, nohy podnoží zakončeny rektifikačními šrouby s patkami min. Ø 50 mm z elastomeru,  zajišťujícími protiskluzovou stabilitu.</t>
  </si>
  <si>
    <t>Protikus k truhlářskému svěráku na prac. stole, jádro - lakováná multiplex buková, překližka se třemi výřezy pro vodící tyče a závitové vřeteno, z přední strany měkčená drážkovaná vrstva (1× vodorovná a 2× svislá drážka) pro bezpečné upnutí tyčového obrobku, ze zadní strany zapuštěny 2 prstencové, neodymové magnety min. Ø 20 mm k upevnění protikusu na dílenském stole.</t>
  </si>
  <si>
    <t>Dílenský svěrák s podložkou, šířka čelistí min. 100 mm, rozpětí min.125 mm, upevněný na bukové základně min. tl. 45 mm, povrchově ošetřené horkým voskem, upínací podložka opatřena mechanismem, který umožňuje bezpečný posun v Al upínací liště dílenského stolu a zároveň pevné upnutí v libovolném místě této upínací lišty bez nutnosti použití nářadí.</t>
  </si>
  <si>
    <t>Podložka pro řezání lupínkovou pilou, plynule výškově stavitelná ‐ rozsah nastavení min. 220 mm, podložka opatřena mechanismem, který umožňuje bezpečný posun v Al upínací liště dílenského stolu a zároveň pevné upnutí v libovolném místě této upínací lišty bez nutnosti použití nářadí.</t>
  </si>
  <si>
    <t>Svěrka k uchycení krycí desky z ocelového plechu šířky min. 30 mm a tloušťky materiálu min. 2 mm, povrchová úprava pozink, rozsah upnutí min. 95 ‐ 115 mm.</t>
  </si>
  <si>
    <t>Vozík pro uložení 16 ks dílenských svěráku s podložkou a pro 16 ks podložek k řezání lupínkovou pilkou, 3× ložná plocha min. 1000 × 600 mm, 2 otočná a 2 pevná kola, min. Ø kola 125 mm.</t>
  </si>
  <si>
    <t>Pracovní stolička - kruhový překližkový sedák z  překližky, výškově stavitelná v rosahu min. 340 - 440 mm, plynový píst, podnož je chromový kříž s kluzáky.</t>
  </si>
  <si>
    <t xml:space="preserve">Skříň vysoká, 4x křídlové dveře, rozměr 800 x 2000 x 600 mm, horní dveře jsou prosklené v hliníkovém rámečku, spodní dveře z lamino desky, skříně jsou slepeny v korpusovém lisu, korpus je dodáván smontovaný, lepený v lisu, bez pohledových spojení, je vyroben z oboustranně laminovaných dřevotřískových desek tloušťky min. 19 mm, záda z laminované dřevotřískové desky tloušťky min. 12 mm uchycené v drážce, korpus osazen na nepohledových hranách ABS hranou tloušťky min. 1 mm a na pohledových hranách ABS hranou tloušťky min. 2 mm, hrany lepeny voděodolným PUR lepidlem, úchytky jsou celokovové, zamykání trojcestnými zámky. </t>
  </si>
  <si>
    <t xml:space="preserve">Skříň 2 dvéřová, policová, rozměr 800 x 800 x 600 mm, jedná se o nástavec, včetně soklu a vodící tyče pro závěsný žebřík, dodávka včetně žebříku, korpus je lepený, vyroben je z oboustranně laminovaných dřevotřískových desek tloušťky min. 19 mm, záda  z laminované dřevotřískové desky tloušťky min. 12 mm uchycené v drážce, korpus osazen na nepohledových hranách ABS hranou tloušťky min. 1 mm a na pohledových hranách ABS hranou tloušťky min. 2 mm, hrany lepeny voděodolným PUR lepidlem. </t>
  </si>
  <si>
    <t>Krycí panel LTD min. tl. 19 mm, rozměr určený pro sestavu pod nástavce 2400 x 2000 mm, 2 ks perfopanel - rozměr min. 700 x 400 mm pro zavěšení nářadí.</t>
  </si>
  <si>
    <t xml:space="preserve">Skříň mobilní s plastovými výsuvnými boxy, počet boxů min. 8 ks, rozměr 703 x 850 x 500 mm, korpus vyroben z oboustranně laminovaných dřevotřískových desek tloušťky min. 19 mm, záda z laminované dřevotřískové desky tloušťky min. 12 mm uchycené v drážce, korpus osazen na nepohledových hranách ABS hranou tloušťky min. 1 mm a na pohledových hranách ABS hranou tloušťky min. 2 mm, hrany lepeny voděodolným PUR lepidlem.  </t>
  </si>
  <si>
    <t xml:space="preserve">Skříň zásuvková - 4x zásuvka, rozměr 800 x 860 x 580 mm, korpus je lepený, ne šroubovaný, vyroben je z oboustranně laminovaných dřevotřískových desek tloušťky min. 19 mm, korpus osazen na nepohledových hranách ABS hranou tloušťky min. 1 mm a na pohledových hranách ABS hranou tloušťky min. 2 mm, hrany lepeny voděodolným PUR lepidlem, pracovní deska oboustranně laminované dřevotřískové desky tl. min. 22 mm HPL laminátem o tloušťce min. 1,5 mm a o celkové min. tl.. 25 mm s ABS hranou o tloušťce min. 5 mm, lepených voděodolným PUR lepidlem. </t>
  </si>
  <si>
    <t>Stůl</t>
  </si>
  <si>
    <t xml:space="preserve">Demonstrační stůl - pracovní deska demonstračního stolu, výlevka a deska katedry je pohledově bezespárově vyrobena z materiálu Solid Surface - "umělý kámen" na bázi PMMA a minerál bauxitu, vyhovující mezinárodní normě DIN EN ISO 846, minimální nasákovost, stálobarevnost a odolnost proti barvivům s indexem šíření plamene &lt;25, probarvení umělého kamene identické v celém průřezu, demonstrační stůl uzpůsobený pro maximální flexibilitu a možnosti prezentovat, odolná pracovní plocha a konstrukce spodních skříněk umožňují instalaci jakýchkoliv rozvodů a také případné napojení na stávající, skříňky jsou s dnem, které slouží pro možnost vést rozvody do potřebných míst a z nich se napojovat dál, deska stolu je osazena směšovací pákovou baterií, sestava spodních skříněk je tvořena skříní š. 630 mm, uzpůsobenou pro osazení dřezu, baterie, vodovodního a odpadového potrubí, dále 1x policová skříň š. 630 mm s min. 1x nastavitelnou policí, dále skříň š. 650 mm uzpůsobená pro osazení AV techniky, zásuvek, vypínačů a ovládání, 1x skříň zásuvková š. 900 mm, všechny skříně na zadní straně překrývá plát vyrobený z oboustranně laminované dřevotřískové desky o min. tl. 19 mm s ABS hranou o min. tl. 2 mm, lepenou voděodolným PUR lepidlem, plát je osazen 4 kusy větracích mřížek z eloxovaného hliníku tak, aby bylo zajištěno správné odvětrávání skříně s elektoinstalacemi, konstrukce nábytku je z oboustranně laminované dřevotřískové desky tloušťky min. 19 mm, pohledové hrany jsou lepeny min. 2 mm ABS hranou, nepohledové min. 1 mm ABS hranou, lepeny jsou voděodolným PUR lepidlem, korpusy lepené v lisu bez použití šroubů, všechny dvířka mají trojcestné zámky a celokovové úchytky, celkový rozměr stolu š. 2810 x v. 857 x h. 705 mm. </t>
  </si>
  <si>
    <t xml:space="preserve">Skříň vysoká, 4x křídlové dveře, rozměr min. 700 x 2000 x 500 mm, horní dveře jsou prosklené v hliníkovém rámečku, spodní dveře z lamino desky, skříně jsou slepeny v korpusovém lisu, korpus je dodáván smontovaný, lepený v lisu bez pohledových spojení, je vyroben z oboustranně laminovaných dřevotřískových desek tloušťky min. 19 mm, záda z laminované dřevotřískové desky tloušťky min. 12 mm uchycené v drážce, korpus osazen na nepohledových hranách ABS hranou tloušťky min. 1mm a na pohledových hranách ABS hranou tloušťky min. 2 mm, hrany lepeny voděodolným PUR lepidlem, úchytky jsou celokovové, zamykání trojcestnými zámky. </t>
  </si>
  <si>
    <t xml:space="preserve">Skříň vysoká, 4x křídlové dveře, rozměr min. 900 x 2000 x 500 mm, horní dveře jsou prosklené v hliníkovém rámečku, spodní dveře z lamino desky, skříně jsou slepeny v korpusovém lisu, korpus je dodáván smontovaný, lepený v lisu bez pohledových spojení, je vyroben z oboustranně laminovaných dřevotřískových desek tloušťky min. 19 mm, záda z laminované dřevotřískové desky tloušťky min. 12 mm uchycené v drážce, korpus osazen na nepohledových hranách ABS hranou tloušťky min. 1 mm a na pohledových hranách ABS hranou tloušťky min. 2 mm, hrany lepeny voděodolným PUR lepidlem, úchytky jsou celokovové, zamykání trojcestnými zámky. </t>
  </si>
  <si>
    <t xml:space="preserve">Nástavec skříňový, 2x křídlové dveře, rozměr min. 700 x 800 x 500 mm, pevný sokl, ke kterému je připevněno vedení žebříku, vedení je z trubky síly min. 38 mm, lakované práškovou barvou, korpus je dodáván smontovaný, lepený v lisu bez pohledových spojení, je vyroben z oboustranně laminovaných dřevotřískových desek tloušťky min. 19 mm, záda z laminované dřevotřískové desky tloušťky min. 12 mm uchycené v drážce, korpus osazen na nepohledových hranách ABS hranou tloušťky min. 1 mm a na pohledových hranách ABS hranou tloušťky min. 2 mm, hrany lepeny voděodolným PUR lepidlem, úchytky jsou celokovové, zamykání trojcestnými zámky, součástí položky je nábytkový žebřík. </t>
  </si>
  <si>
    <t xml:space="preserve">Nástavec skříňový, 2x křídlové dveře, rozměr min. 900 x 800 x 500 mm, pevný sokl, ke kterému je připevněno vedení žebříku, vedení je z trubky síly min. 38 mm, lakované práškovou barvou, korpus je dodáván smontovaný, lepený v lisu bez pohledových spojení, je vyroben z oboustranně laminovaných dřevotřískových desek tloušťky min. 19 mm, záda z laminované dřevotřískové desky tloušťky min. 12 mm uchycené v drážce, korpus osazen na nepohledových hranách ABS hranou tloušťky min. 1 mm a na pohledových hranách ABS hranou tloušťky min. 2 mm, hrany lepeny voděodolným PUR lepidlem, úchytky jsou celokovové, zamykání trojcestnými zámky. </t>
  </si>
  <si>
    <t xml:space="preserve">Skříň 2 dvéřová dřezová, policová rozměr min. 1000 x 860 x 580 mm, korpus je lepený, vyroben je z oboustranně laminovaných dřevotřískových desek tloušťky min. 19 mm, korpus osazen na nepohledových hranách ABS hranou tloušťky min. 1 mm a na pohledových hranách ABS hranou tloušťky min. 2 mm, hrany lepeny voděodolným PUR lepidlem, součástí dřezové skříně je dřez a vodovodní baterie, včetně zádové desky, pracovní deska oboustranně laminované dřevotřískové desky min. tl. 22 mm HPL laminátem o tloušťce min. 1,5 mm a o celkové tloušťce  min. 25 mm s ABS hranou o tloušťce min. 5 mm, lepených voděodolným PUR lepidlem. 
</t>
  </si>
  <si>
    <t xml:space="preserve">Skříň 2 dvéřová, rozměr 800 x 860 x 580 mm, korpus je lepený, vyroben je z oboustranně laminovaných dřevotřískových desek tloušťky min. 19 mm, korpus osazen na nepohledových hranách ABS hranou tloušťky min. 1 mm a na pohledových hranách ABS hranou tloušťky min. 2 mm, hrany lepeny voděodolným PUR lepidlem, pracovní deska oboustranně laminované dřevotřískové desky tl. min. 22 mm HPL laminátem o tloušťce min. 1,5 mm a o celkové min. tl. 25 mm s ABS hranou o tloušťce min. 5 mm, lepených voděodolným PUR lepidlem, součástí sestavy je 3x chemicky odolný dřez a 3x vodovodní baterie s průtokem do 6 l/min.
</t>
  </si>
  <si>
    <t xml:space="preserve">Horní závěsná skříň, 2x dveře, rozměr 800 x 500 x 320 mm, korpus je dodáván smontovaný, lepený v lisu bez pohledových spojení, je vyroben z oboustranně laminovaných dřevotřískových desek tloušťky min. 19 mm, záda z laminované dřevotřískové desky tloušťky min. 12 mm uchycené v drážce, korpus osazen na nepohledových hranách ABS hranou tloušťky min. 1mm a na pohledových hranách ABS hranou tloušťky min. 2 mm, součástí je zádová krycí deska min. tl. 12 mm, hrany lepeny voděodolným PUR lepidlem. </t>
  </si>
  <si>
    <t xml:space="preserve">Mycí pracoviště, skříň dřezová, spodní část dvéřová uzamykatelná, policová, rozměr min. 600 x 860 x 580 mm, druhý díl tvoří skříň o rozměru min. 800 x 860 x 580 mm, korpus je lepený, vyroben je z oboustranně laminovaných dřevotřískových desek tloušťky min. 19 mm, korpus osazen na nepohledových hranách ABS hranou tloušťky min. 1 mm a na pohledových hranách ABS hranou tloušťky min. 2 mm, hrany lepeny voděodolným PUR lepidlem, pracovní deska oboustranně laminované dřevotřískové desky min. tl. 22 mm HPL laminátem o tloušťce min. 1,5 mm a o celkové min. tl. 25 mm s ABS hranou o tloušťce min. 5 mm lepených voděodolným PUR lepidlem, součástí sestavy je zádová krycí deska min. tl. 12 mm. </t>
  </si>
  <si>
    <t>Stůl pracovní, učitelský, rozměr min. 1000x500 mm, výška dle přání investora, deska 22 mm s 2 mm ABS hranou lepenou voděodolným PUR lepidlem, kovová konstrukce nohy min. 30x30 mm.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</si>
</sst>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Kč&quot;_-;\-* #,##0.00\ &quot;Kč&quot;_-;_-* &quot;-&quot;??\ &quot;Kč&quot;_-;_-@_-"/>
    <numFmt numFmtId="164" formatCode="dd\.mm\.yyyy"/>
    <numFmt numFmtId="165" formatCode="#,##0.00%"/>
    <numFmt numFmtId="166" formatCode="#,##0.000"/>
  </numFmts>
  <fonts count="2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theme="2" tint="-0.499984740745262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4"/>
      <name val="Arial CE"/>
    </font>
    <font>
      <sz val="10"/>
      <color rgb="FF969696"/>
      <name val="Arial CE"/>
    </font>
    <font>
      <b/>
      <sz val="11"/>
      <name val="Arial CE"/>
    </font>
    <font>
      <sz val="10"/>
      <name val="Arial CE"/>
    </font>
    <font>
      <b/>
      <sz val="10"/>
      <name val="Arial CE"/>
    </font>
    <font>
      <b/>
      <sz val="12"/>
      <color rgb="FF960000"/>
      <name val="Arial CE"/>
    </font>
    <font>
      <sz val="8"/>
      <color rgb="FF969696"/>
      <name val="Arial CE"/>
    </font>
    <font>
      <b/>
      <sz val="12"/>
      <name val="Arial CE"/>
    </font>
    <font>
      <sz val="9"/>
      <name val="Arial CE"/>
    </font>
    <font>
      <b/>
      <sz val="12"/>
      <color rgb="FF800000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b/>
      <sz val="11"/>
      <color rgb="FFC00000"/>
      <name val="Calibri"/>
      <family val="2"/>
      <charset val="238"/>
      <scheme val="minor"/>
    </font>
    <font>
      <sz val="1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D2D2D2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rgb="FF969696"/>
      </top>
      <bottom/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/>
      <top/>
      <bottom style="hair">
        <color rgb="FF969696"/>
      </bottom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/>
      <right style="thin">
        <color auto="1"/>
      </right>
      <top style="hair">
        <color rgb="FF969696"/>
      </top>
      <bottom/>
      <diagonal/>
    </border>
    <border>
      <left/>
      <right style="thin">
        <color auto="1"/>
      </right>
      <top style="hair">
        <color rgb="FF000000"/>
      </top>
      <bottom style="hair">
        <color rgb="FF000000"/>
      </bottom>
      <diagonal/>
    </border>
    <border>
      <left/>
      <right style="thin">
        <color auto="1"/>
      </right>
      <top/>
      <bottom style="hair">
        <color rgb="FF969696"/>
      </bottom>
      <diagonal/>
    </border>
    <border>
      <left/>
      <right style="thin">
        <color auto="1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 style="thin">
        <color auto="1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thin">
        <color auto="1"/>
      </bottom>
      <diagonal/>
    </border>
    <border>
      <left style="hair">
        <color rgb="FF969696"/>
      </left>
      <right style="thin">
        <color auto="1"/>
      </right>
      <top style="hair">
        <color rgb="FF969696"/>
      </top>
      <bottom style="thin">
        <color auto="1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 style="thin">
        <color auto="1"/>
      </right>
      <top style="hair">
        <color rgb="FF969696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08">
    <xf numFmtId="0" fontId="0" fillId="0" borderId="0" xfId="0"/>
    <xf numFmtId="0" fontId="2" fillId="0" borderId="1" xfId="0" applyFont="1" applyBorder="1" applyAlignment="1">
      <alignment vertical="center"/>
    </xf>
    <xf numFmtId="0" fontId="0" fillId="0" borderId="1" xfId="0" applyBorder="1"/>
    <xf numFmtId="0" fontId="0" fillId="3" borderId="0" xfId="0" applyFill="1"/>
    <xf numFmtId="0" fontId="5" fillId="3" borderId="1" xfId="0" applyFont="1" applyFill="1" applyBorder="1" applyAlignment="1">
      <alignment vertical="center"/>
    </xf>
    <xf numFmtId="0" fontId="0" fillId="3" borderId="1" xfId="0" applyFill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3" fillId="0" borderId="0" xfId="0" applyFont="1"/>
    <xf numFmtId="0" fontId="0" fillId="0" borderId="6" xfId="0" applyBorder="1"/>
    <xf numFmtId="0" fontId="2" fillId="0" borderId="0" xfId="0" applyFont="1"/>
    <xf numFmtId="0" fontId="0" fillId="3" borderId="0" xfId="0" applyFill="1" applyAlignment="1">
      <alignment vertical="center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4" fillId="0" borderId="0" xfId="0" applyFont="1"/>
    <xf numFmtId="0" fontId="4" fillId="0" borderId="6" xfId="0" applyFont="1" applyBorder="1"/>
    <xf numFmtId="10" fontId="4" fillId="0" borderId="0" xfId="0" applyNumberFormat="1" applyFont="1" applyAlignment="1">
      <alignment horizontal="left"/>
    </xf>
    <xf numFmtId="44" fontId="0" fillId="0" borderId="0" xfId="1" applyFont="1" applyBorder="1"/>
    <xf numFmtId="44" fontId="0" fillId="0" borderId="6" xfId="1" applyFont="1" applyBorder="1"/>
    <xf numFmtId="0" fontId="0" fillId="0" borderId="0" xfId="0" applyAlignment="1">
      <alignment vertical="center"/>
    </xf>
    <xf numFmtId="0" fontId="0" fillId="0" borderId="11" xfId="0" applyBorder="1" applyAlignment="1">
      <alignment vertical="center"/>
    </xf>
    <xf numFmtId="0" fontId="0" fillId="4" borderId="12" xfId="0" applyFill="1" applyBorder="1" applyAlignment="1">
      <alignment vertical="center"/>
    </xf>
    <xf numFmtId="0" fontId="13" fillId="4" borderId="12" xfId="0" applyFont="1" applyFill="1" applyBorder="1" applyAlignment="1">
      <alignment horizontal="right" vertical="center"/>
    </xf>
    <xf numFmtId="0" fontId="13" fillId="4" borderId="12" xfId="0" applyFont="1" applyFill="1" applyBorder="1" applyAlignment="1">
      <alignment horizontal="center" vertical="center"/>
    </xf>
    <xf numFmtId="4" fontId="13" fillId="4" borderId="12" xfId="0" applyNumberFormat="1" applyFont="1" applyFill="1" applyBorder="1" applyAlignment="1">
      <alignment vertical="center"/>
    </xf>
    <xf numFmtId="0" fontId="16" fillId="0" borderId="13" xfId="0" applyFont="1" applyBorder="1" applyAlignment="1">
      <alignment horizontal="left" vertical="center"/>
    </xf>
    <xf numFmtId="0" fontId="16" fillId="0" borderId="13" xfId="0" applyFont="1" applyBorder="1" applyAlignment="1">
      <alignment vertical="center"/>
    </xf>
    <xf numFmtId="0" fontId="17" fillId="0" borderId="13" xfId="0" applyFont="1" applyBorder="1" applyAlignment="1">
      <alignment horizontal="left" vertical="center"/>
    </xf>
    <xf numFmtId="0" fontId="17" fillId="0" borderId="13" xfId="0" applyFont="1" applyBorder="1" applyAlignment="1">
      <alignment vertical="center"/>
    </xf>
    <xf numFmtId="0" fontId="14" fillId="4" borderId="14" xfId="0" applyFont="1" applyFill="1" applyBorder="1" applyAlignment="1">
      <alignment horizontal="center" vertical="center" wrapText="1"/>
    </xf>
    <xf numFmtId="0" fontId="14" fillId="4" borderId="15" xfId="0" applyFont="1" applyFill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 wrapText="1"/>
    </xf>
    <xf numFmtId="166" fontId="14" fillId="0" borderId="16" xfId="0" applyNumberFormat="1" applyFont="1" applyBorder="1" applyAlignment="1">
      <alignment vertical="center"/>
    </xf>
    <xf numFmtId="4" fontId="14" fillId="2" borderId="16" xfId="0" applyNumberFormat="1" applyFont="1" applyFill="1" applyBorder="1" applyAlignment="1" applyProtection="1">
      <alignment vertical="center"/>
      <protection locked="0"/>
    </xf>
    <xf numFmtId="44" fontId="4" fillId="0" borderId="0" xfId="0" applyNumberFormat="1" applyFont="1"/>
    <xf numFmtId="44" fontId="4" fillId="0" borderId="6" xfId="1" applyFont="1" applyBorder="1"/>
    <xf numFmtId="0" fontId="7" fillId="0" borderId="0" xfId="0" applyFont="1" applyAlignment="1">
      <alignment horizontal="left" vertical="center"/>
    </xf>
    <xf numFmtId="0" fontId="0" fillId="0" borderId="6" xfId="0" applyBorder="1" applyAlignment="1">
      <alignment vertical="center"/>
    </xf>
    <xf numFmtId="164" fontId="9" fillId="0" borderId="0" xfId="0" applyNumberFormat="1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 applyProtection="1">
      <alignment vertical="center"/>
      <protection locked="0"/>
    </xf>
    <xf numFmtId="0" fontId="0" fillId="0" borderId="17" xfId="0" applyBorder="1" applyAlignment="1">
      <alignment vertical="center"/>
    </xf>
    <xf numFmtId="4" fontId="11" fillId="0" borderId="0" xfId="0" applyNumberFormat="1" applyFont="1" applyAlignment="1">
      <alignment vertical="center"/>
    </xf>
    <xf numFmtId="0" fontId="7" fillId="0" borderId="0" xfId="0" applyFont="1" applyAlignment="1">
      <alignment horizontal="right" vertical="center"/>
    </xf>
    <xf numFmtId="4" fontId="7" fillId="0" borderId="0" xfId="0" applyNumberFormat="1" applyFont="1" applyAlignment="1">
      <alignment vertical="center"/>
    </xf>
    <xf numFmtId="165" fontId="7" fillId="0" borderId="0" xfId="0" applyNumberFormat="1" applyFont="1" applyAlignment="1">
      <alignment horizontal="right" vertical="center"/>
    </xf>
    <xf numFmtId="0" fontId="0" fillId="4" borderId="18" xfId="0" applyFill="1" applyBorder="1" applyAlignment="1">
      <alignment vertical="center"/>
    </xf>
    <xf numFmtId="0" fontId="6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3" fillId="4" borderId="12" xfId="0" applyFont="1" applyFill="1" applyBorder="1" applyAlignment="1">
      <alignment horizontal="left"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14" fillId="4" borderId="0" xfId="0" applyFont="1" applyFill="1" applyAlignment="1">
      <alignment horizontal="left" vertical="center"/>
    </xf>
    <xf numFmtId="0" fontId="0" fillId="4" borderId="0" xfId="0" applyFill="1" applyAlignment="1">
      <alignment vertical="center"/>
    </xf>
    <xf numFmtId="0" fontId="14" fillId="4" borderId="6" xfId="0" applyFont="1" applyFill="1" applyBorder="1" applyAlignment="1">
      <alignment horizontal="right" vertical="center"/>
    </xf>
    <xf numFmtId="0" fontId="15" fillId="0" borderId="0" xfId="0" applyFont="1" applyAlignment="1">
      <alignment horizontal="left" vertical="center"/>
    </xf>
    <xf numFmtId="4" fontId="11" fillId="0" borderId="6" xfId="0" applyNumberFormat="1" applyFont="1" applyBorder="1" applyAlignment="1">
      <alignment vertical="center"/>
    </xf>
    <xf numFmtId="0" fontId="16" fillId="0" borderId="0" xfId="0" applyFont="1" applyAlignment="1">
      <alignment vertical="center"/>
    </xf>
    <xf numFmtId="4" fontId="16" fillId="0" borderId="19" xfId="0" applyNumberFormat="1" applyFont="1" applyBorder="1" applyAlignment="1">
      <alignment vertical="center"/>
    </xf>
    <xf numFmtId="0" fontId="17" fillId="0" borderId="0" xfId="0" applyFont="1" applyAlignment="1">
      <alignment vertical="center"/>
    </xf>
    <xf numFmtId="4" fontId="17" fillId="0" borderId="19" xfId="0" applyNumberFormat="1" applyFont="1" applyBorder="1" applyAlignment="1">
      <alignment vertical="center"/>
    </xf>
    <xf numFmtId="0" fontId="14" fillId="4" borderId="20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4" fontId="11" fillId="0" borderId="6" xfId="0" applyNumberFormat="1" applyFont="1" applyBorder="1"/>
    <xf numFmtId="4" fontId="14" fillId="0" borderId="21" xfId="0" applyNumberFormat="1" applyFont="1" applyBorder="1" applyAlignment="1">
      <alignment vertical="center"/>
    </xf>
    <xf numFmtId="0" fontId="14" fillId="0" borderId="22" xfId="0" applyFont="1" applyBorder="1" applyAlignment="1">
      <alignment horizontal="center" vertical="center"/>
    </xf>
    <xf numFmtId="0" fontId="14" fillId="0" borderId="22" xfId="0" applyFont="1" applyBorder="1" applyAlignment="1">
      <alignment horizontal="center" vertical="center" wrapText="1"/>
    </xf>
    <xf numFmtId="166" fontId="14" fillId="0" borderId="22" xfId="0" applyNumberFormat="1" applyFont="1" applyBorder="1" applyAlignment="1">
      <alignment vertical="center"/>
    </xf>
    <xf numFmtId="4" fontId="14" fillId="2" borderId="22" xfId="0" applyNumberFormat="1" applyFont="1" applyFill="1" applyBorder="1" applyAlignment="1" applyProtection="1">
      <alignment vertical="center"/>
      <protection locked="0"/>
    </xf>
    <xf numFmtId="4" fontId="14" fillId="0" borderId="23" xfId="0" applyNumberFormat="1" applyFont="1" applyBorder="1" applyAlignment="1">
      <alignment vertical="center"/>
    </xf>
    <xf numFmtId="44" fontId="5" fillId="3" borderId="10" xfId="0" applyNumberFormat="1" applyFont="1" applyFill="1" applyBorder="1" applyAlignment="1">
      <alignment vertical="center"/>
    </xf>
    <xf numFmtId="44" fontId="0" fillId="0" borderId="0" xfId="0" applyNumberFormat="1"/>
    <xf numFmtId="44" fontId="19" fillId="0" borderId="10" xfId="0" applyNumberFormat="1" applyFont="1" applyBorder="1" applyAlignment="1">
      <alignment vertical="center"/>
    </xf>
    <xf numFmtId="0" fontId="0" fillId="0" borderId="0" xfId="0" applyAlignment="1">
      <alignment horizontal="left" indent="4"/>
    </xf>
    <xf numFmtId="49" fontId="20" fillId="0" borderId="16" xfId="0" applyNumberFormat="1" applyFont="1" applyBorder="1" applyAlignment="1">
      <alignment vertical="center" wrapText="1"/>
    </xf>
    <xf numFmtId="0" fontId="20" fillId="0" borderId="16" xfId="0" applyFont="1" applyBorder="1" applyAlignment="1">
      <alignment horizontal="justify" vertical="center" wrapText="1"/>
    </xf>
    <xf numFmtId="0" fontId="18" fillId="0" borderId="16" xfId="0" applyFont="1" applyBorder="1"/>
    <xf numFmtId="0" fontId="18" fillId="0" borderId="16" xfId="0" applyFont="1" applyBorder="1" applyAlignment="1">
      <alignment horizontal="left"/>
    </xf>
    <xf numFmtId="0" fontId="17" fillId="0" borderId="16" xfId="0" applyFont="1" applyBorder="1" applyAlignment="1">
      <alignment horizontal="left"/>
    </xf>
    <xf numFmtId="0" fontId="18" fillId="0" borderId="16" xfId="0" applyFont="1" applyBorder="1" applyProtection="1">
      <protection locked="0"/>
    </xf>
    <xf numFmtId="4" fontId="17" fillId="0" borderId="21" xfId="0" applyNumberFormat="1" applyFont="1" applyBorder="1"/>
    <xf numFmtId="0" fontId="16" fillId="0" borderId="16" xfId="0" applyFont="1" applyBorder="1" applyAlignment="1">
      <alignment horizontal="left"/>
    </xf>
    <xf numFmtId="4" fontId="16" fillId="0" borderId="21" xfId="0" applyNumberFormat="1" applyFont="1" applyBorder="1"/>
    <xf numFmtId="49" fontId="20" fillId="0" borderId="22" xfId="0" applyNumberFormat="1" applyFont="1" applyBorder="1" applyAlignment="1">
      <alignment vertical="center" wrapText="1"/>
    </xf>
    <xf numFmtId="0" fontId="20" fillId="0" borderId="22" xfId="0" applyFont="1" applyBorder="1" applyAlignment="1">
      <alignment horizontal="justify" vertical="center" wrapText="1"/>
    </xf>
    <xf numFmtId="0" fontId="20" fillId="5" borderId="16" xfId="0" applyFont="1" applyFill="1" applyBorder="1" applyAlignment="1">
      <alignment horizontal="justify" vertical="center" wrapText="1"/>
    </xf>
    <xf numFmtId="0" fontId="14" fillId="0" borderId="24" xfId="0" applyFont="1" applyBorder="1" applyAlignment="1">
      <alignment horizontal="center" vertical="center"/>
    </xf>
    <xf numFmtId="49" fontId="20" fillId="0" borderId="24" xfId="0" applyNumberFormat="1" applyFont="1" applyBorder="1" applyAlignment="1">
      <alignment vertical="center" wrapText="1"/>
    </xf>
    <xf numFmtId="0" fontId="14" fillId="0" borderId="24" xfId="0" applyFont="1" applyBorder="1" applyAlignment="1">
      <alignment horizontal="center" vertical="center" wrapText="1"/>
    </xf>
    <xf numFmtId="166" fontId="14" fillId="0" borderId="24" xfId="0" applyNumberFormat="1" applyFont="1" applyBorder="1" applyAlignment="1">
      <alignment vertical="center"/>
    </xf>
    <xf numFmtId="4" fontId="14" fillId="2" borderId="24" xfId="0" applyNumberFormat="1" applyFont="1" applyFill="1" applyBorder="1" applyAlignment="1" applyProtection="1">
      <alignment vertical="center"/>
      <protection locked="0"/>
    </xf>
    <xf numFmtId="4" fontId="14" fillId="0" borderId="25" xfId="0" applyNumberFormat="1" applyFont="1" applyBorder="1" applyAlignment="1">
      <alignment vertical="center"/>
    </xf>
    <xf numFmtId="0" fontId="20" fillId="0" borderId="24" xfId="0" applyFont="1" applyBorder="1" applyAlignment="1">
      <alignment horizontal="justify" vertical="center" wrapText="1"/>
    </xf>
    <xf numFmtId="0" fontId="0" fillId="0" borderId="0" xfId="0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9" fillId="2" borderId="0" xfId="0" applyFont="1" applyFill="1" applyAlignment="1" applyProtection="1">
      <alignment horizontal="left" vertical="center"/>
      <protection locked="0"/>
    </xf>
    <xf numFmtId="0" fontId="0" fillId="3" borderId="0" xfId="0" applyFill="1" applyAlignment="1">
      <alignment horizontal="right" vertical="center"/>
    </xf>
    <xf numFmtId="0" fontId="0" fillId="3" borderId="6" xfId="0" applyFill="1" applyBorder="1" applyAlignment="1">
      <alignment horizontal="right" vertical="center"/>
    </xf>
    <xf numFmtId="0" fontId="9" fillId="2" borderId="6" xfId="0" applyFont="1" applyFill="1" applyBorder="1" applyAlignment="1" applyProtection="1">
      <alignment horizontal="left" vertical="center"/>
      <protection locked="0"/>
    </xf>
    <xf numFmtId="0" fontId="7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</cellXfs>
  <cellStyles count="3">
    <cellStyle name="Měna" xfId="1" builtinId="4"/>
    <cellStyle name="Měna 2" xfId="2" xr:uid="{79B3E2DE-7ACF-4389-9104-5D757BBA2D66}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3D9F52-B3A0-4FE7-891C-8F968723F313}">
  <sheetPr>
    <pageSetUpPr fitToPage="1"/>
  </sheetPr>
  <dimension ref="B2:O48"/>
  <sheetViews>
    <sheetView showGridLines="0" topLeftCell="A6" zoomScaleNormal="100" workbookViewId="0">
      <selection activeCell="C3" sqref="C3"/>
    </sheetView>
  </sheetViews>
  <sheetFormatPr baseColWidth="10" defaultColWidth="8.83203125" defaultRowHeight="15"/>
  <cols>
    <col min="1" max="1" width="4.6640625" customWidth="1"/>
    <col min="2" max="2" width="4.5" customWidth="1"/>
    <col min="3" max="3" width="5.83203125" customWidth="1"/>
    <col min="5" max="5" width="12" customWidth="1"/>
    <col min="9" max="9" width="15.5" bestFit="1" customWidth="1"/>
    <col min="13" max="13" width="15.5" bestFit="1" customWidth="1"/>
    <col min="15" max="15" width="21.1640625" bestFit="1" customWidth="1"/>
  </cols>
  <sheetData>
    <row r="2" spans="2:15">
      <c r="B2" s="6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8"/>
    </row>
    <row r="3" spans="2:15" ht="19">
      <c r="B3" s="9"/>
      <c r="C3" s="10" t="s">
        <v>49</v>
      </c>
      <c r="O3" s="11"/>
    </row>
    <row r="4" spans="2:15">
      <c r="B4" s="9"/>
      <c r="O4" s="11"/>
    </row>
    <row r="5" spans="2:15">
      <c r="B5" s="9"/>
      <c r="C5" s="12" t="s">
        <v>0</v>
      </c>
      <c r="E5" s="98" t="s">
        <v>50</v>
      </c>
      <c r="F5" s="98"/>
      <c r="G5" s="98"/>
      <c r="H5" s="98"/>
      <c r="I5" s="98"/>
      <c r="J5" s="98"/>
      <c r="K5" s="98"/>
      <c r="L5" s="98"/>
      <c r="M5" s="98"/>
      <c r="N5" s="98"/>
      <c r="O5" s="99"/>
    </row>
    <row r="6" spans="2:15">
      <c r="B6" s="9"/>
      <c r="E6" s="98"/>
      <c r="F6" s="98"/>
      <c r="G6" s="98"/>
      <c r="H6" s="98"/>
      <c r="I6" s="98"/>
      <c r="J6" s="98"/>
      <c r="K6" s="98"/>
      <c r="L6" s="98"/>
      <c r="M6" s="98"/>
      <c r="N6" s="98"/>
      <c r="O6" s="99"/>
    </row>
    <row r="7" spans="2:15">
      <c r="B7" s="9"/>
      <c r="C7" s="12" t="s">
        <v>18</v>
      </c>
      <c r="E7" t="s">
        <v>51</v>
      </c>
      <c r="O7" s="11"/>
    </row>
    <row r="8" spans="2:15">
      <c r="B8" s="9"/>
      <c r="O8" s="11"/>
    </row>
    <row r="9" spans="2:15">
      <c r="B9" s="9"/>
      <c r="O9" s="11"/>
    </row>
    <row r="10" spans="2:15">
      <c r="B10" s="9"/>
      <c r="C10" t="s">
        <v>15</v>
      </c>
      <c r="E10" s="100"/>
      <c r="F10" s="100"/>
      <c r="G10" s="100"/>
      <c r="H10" s="100"/>
      <c r="I10" s="100"/>
      <c r="J10" s="100"/>
      <c r="K10" s="100"/>
      <c r="L10" s="100"/>
      <c r="M10" s="78" t="s">
        <v>16</v>
      </c>
      <c r="N10" s="100"/>
      <c r="O10" s="103"/>
    </row>
    <row r="11" spans="2:15">
      <c r="B11" s="9"/>
      <c r="E11" s="100"/>
      <c r="F11" s="100"/>
      <c r="G11" s="100"/>
      <c r="H11" s="100"/>
      <c r="I11" s="100"/>
      <c r="J11" s="100"/>
      <c r="K11" s="100"/>
      <c r="L11" s="100"/>
      <c r="M11" s="78" t="s">
        <v>17</v>
      </c>
      <c r="N11" s="100"/>
      <c r="O11" s="103"/>
    </row>
    <row r="12" spans="2:15">
      <c r="B12" s="9"/>
      <c r="O12" s="11"/>
    </row>
    <row r="13" spans="2:15">
      <c r="B13" s="9"/>
      <c r="O13" s="11"/>
    </row>
    <row r="14" spans="2:15">
      <c r="B14" s="9"/>
      <c r="O14" s="11"/>
    </row>
    <row r="15" spans="2:15">
      <c r="B15" s="9"/>
      <c r="O15" s="11"/>
    </row>
    <row r="16" spans="2:15">
      <c r="B16" s="9"/>
      <c r="O16" s="11"/>
    </row>
    <row r="17" spans="2:15">
      <c r="B17" s="9"/>
      <c r="O17" s="11"/>
    </row>
    <row r="18" spans="2:15">
      <c r="B18" s="9"/>
      <c r="O18" s="11"/>
    </row>
    <row r="19" spans="2:15">
      <c r="B19" s="9"/>
      <c r="O19" s="11"/>
    </row>
    <row r="20" spans="2:15" ht="33" customHeight="1">
      <c r="B20" s="9"/>
      <c r="C20" s="1" t="s">
        <v>1</v>
      </c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77">
        <f>SUM(M40,M42)</f>
        <v>0</v>
      </c>
    </row>
    <row r="21" spans="2:15">
      <c r="B21" s="9"/>
      <c r="O21" s="11"/>
    </row>
    <row r="22" spans="2:15">
      <c r="B22" s="9"/>
      <c r="C22" s="17"/>
      <c r="D22" s="17"/>
      <c r="E22" s="17" t="s">
        <v>3</v>
      </c>
      <c r="F22" s="17"/>
      <c r="G22" s="17"/>
      <c r="H22" s="17"/>
      <c r="I22" s="17" t="s">
        <v>4</v>
      </c>
      <c r="J22" s="17"/>
      <c r="K22" s="17"/>
      <c r="L22" s="17"/>
      <c r="M22" s="17"/>
      <c r="N22" s="17"/>
      <c r="O22" s="18" t="s">
        <v>5</v>
      </c>
    </row>
    <row r="23" spans="2:15">
      <c r="B23" s="9"/>
      <c r="C23" s="17" t="s">
        <v>2</v>
      </c>
      <c r="D23" s="17" t="s">
        <v>14</v>
      </c>
      <c r="E23" s="19">
        <v>0.21</v>
      </c>
      <c r="F23" s="17"/>
      <c r="G23" s="17"/>
      <c r="H23" s="17"/>
      <c r="I23" s="38">
        <f>SUM(M40,M42)</f>
        <v>0</v>
      </c>
      <c r="J23" s="17"/>
      <c r="K23" s="17"/>
      <c r="L23" s="17"/>
      <c r="M23" s="17"/>
      <c r="N23" s="17"/>
      <c r="O23" s="39">
        <f>ROUND(((SUM(I23))*E23),  2)</f>
        <v>0</v>
      </c>
    </row>
    <row r="24" spans="2:15">
      <c r="B24" s="9"/>
      <c r="O24" s="11"/>
    </row>
    <row r="25" spans="2:15">
      <c r="B25" s="9"/>
      <c r="O25" s="11"/>
    </row>
    <row r="26" spans="2:15" ht="27" customHeight="1">
      <c r="B26" s="9"/>
      <c r="C26" s="4" t="s">
        <v>6</v>
      </c>
      <c r="D26" s="4"/>
      <c r="E26" s="4"/>
      <c r="F26" s="4"/>
      <c r="G26" s="4" t="s">
        <v>7</v>
      </c>
      <c r="H26" s="4" t="s">
        <v>8</v>
      </c>
      <c r="I26" s="5"/>
      <c r="J26" s="4"/>
      <c r="K26" s="4"/>
      <c r="L26" s="4"/>
      <c r="M26" s="4"/>
      <c r="N26" s="4"/>
      <c r="O26" s="75">
        <f>SUM(O40,O42)</f>
        <v>0</v>
      </c>
    </row>
    <row r="27" spans="2:15">
      <c r="B27" s="14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6"/>
    </row>
    <row r="29" spans="2:15">
      <c r="B29" s="6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8"/>
    </row>
    <row r="30" spans="2:15" ht="19">
      <c r="B30" s="9"/>
      <c r="C30" s="10" t="s">
        <v>48</v>
      </c>
      <c r="O30" s="11"/>
    </row>
    <row r="31" spans="2:15">
      <c r="B31" s="9"/>
      <c r="O31" s="11"/>
    </row>
    <row r="32" spans="2:15">
      <c r="B32" s="9"/>
      <c r="C32" s="12" t="s">
        <v>19</v>
      </c>
      <c r="E32" s="98" t="str">
        <f>E5</f>
        <v>Modernizace odborných učeben -Základní škola Bílá Lhota, okres Olomouc, příspěvková organizace, Bílá Lhota 56, 783 21 - Nábytková část</v>
      </c>
      <c r="F32" s="98"/>
      <c r="G32" s="98"/>
      <c r="H32" s="98"/>
      <c r="I32" s="98"/>
      <c r="J32" s="98"/>
      <c r="K32" s="98"/>
      <c r="L32" s="98"/>
      <c r="M32" s="98"/>
      <c r="N32" s="98"/>
      <c r="O32" s="99"/>
    </row>
    <row r="33" spans="2:15">
      <c r="B33" s="9"/>
      <c r="E33" s="98"/>
      <c r="F33" s="98"/>
      <c r="G33" s="98"/>
      <c r="H33" s="98"/>
      <c r="I33" s="98"/>
      <c r="J33" s="98"/>
      <c r="K33" s="98"/>
      <c r="L33" s="98"/>
      <c r="M33" s="98"/>
      <c r="N33" s="98"/>
      <c r="O33" s="99"/>
    </row>
    <row r="34" spans="2:15">
      <c r="B34" s="9"/>
      <c r="O34" s="11"/>
    </row>
    <row r="35" spans="2:15">
      <c r="B35" s="9"/>
      <c r="O35" s="11"/>
    </row>
    <row r="36" spans="2:15" ht="33" customHeight="1">
      <c r="B36" s="9"/>
      <c r="C36" s="13" t="s">
        <v>10</v>
      </c>
      <c r="D36" s="13"/>
      <c r="E36" s="13" t="s">
        <v>11</v>
      </c>
      <c r="F36" s="3"/>
      <c r="G36" s="13"/>
      <c r="H36" s="13"/>
      <c r="I36" s="13"/>
      <c r="J36" s="13"/>
      <c r="K36" s="13"/>
      <c r="L36" s="101" t="s">
        <v>12</v>
      </c>
      <c r="M36" s="101"/>
      <c r="N36" s="101" t="s">
        <v>13</v>
      </c>
      <c r="O36" s="102"/>
    </row>
    <row r="37" spans="2:15">
      <c r="B37" s="9"/>
      <c r="O37" s="11"/>
    </row>
    <row r="38" spans="2:15" ht="19">
      <c r="B38" s="9"/>
      <c r="C38" s="10" t="s">
        <v>9</v>
      </c>
      <c r="O38" s="11"/>
    </row>
    <row r="39" spans="2:15">
      <c r="B39" s="9"/>
      <c r="O39" s="11"/>
    </row>
    <row r="40" spans="2:15">
      <c r="B40" s="9"/>
      <c r="E40" t="s">
        <v>70</v>
      </c>
      <c r="M40" s="20">
        <f>'Učebna přírodovědy'!J29</f>
        <v>0</v>
      </c>
      <c r="O40" s="21">
        <f>'Učebna přírodovědy'!I23</f>
        <v>0</v>
      </c>
    </row>
    <row r="41" spans="2:15">
      <c r="B41" s="9"/>
      <c r="O41" s="11"/>
    </row>
    <row r="42" spans="2:15">
      <c r="B42" s="9"/>
      <c r="E42" t="s">
        <v>52</v>
      </c>
      <c r="M42" s="20">
        <f>'Polytechnická učebna'!J29</f>
        <v>0</v>
      </c>
      <c r="O42" s="21">
        <f>'Polytechnická učebna'!I23</f>
        <v>0</v>
      </c>
    </row>
    <row r="43" spans="2:15">
      <c r="B43" s="9"/>
      <c r="O43" s="11"/>
    </row>
    <row r="44" spans="2:15">
      <c r="B44" s="14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6"/>
    </row>
    <row r="48" spans="2:15">
      <c r="M48" s="76"/>
      <c r="O48" s="76"/>
    </row>
  </sheetData>
  <sheetProtection sheet="1" objects="1" scenarios="1"/>
  <mergeCells count="8">
    <mergeCell ref="E5:O6"/>
    <mergeCell ref="E32:O33"/>
    <mergeCell ref="E10:L10"/>
    <mergeCell ref="N36:O36"/>
    <mergeCell ref="L36:M36"/>
    <mergeCell ref="E11:L11"/>
    <mergeCell ref="N10:O10"/>
    <mergeCell ref="N11:O11"/>
  </mergeCells>
  <pageMargins left="0.25" right="0.25" top="0.75" bottom="0.75" header="0.3" footer="0.3"/>
  <pageSetup paperSize="9" scale="67" fitToHeight="0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8A111E-7D9B-4630-8354-E6947F17C9F5}">
  <sheetPr>
    <pageSetUpPr fitToPage="1"/>
  </sheetPr>
  <dimension ref="B2:J51"/>
  <sheetViews>
    <sheetView topLeftCell="A41" zoomScaleNormal="100" workbookViewId="0">
      <selection activeCell="I38" sqref="I38"/>
    </sheetView>
  </sheetViews>
  <sheetFormatPr baseColWidth="10" defaultColWidth="8.83203125" defaultRowHeight="15"/>
  <cols>
    <col min="1" max="1" width="4.6640625" customWidth="1"/>
    <col min="2" max="2" width="5.1640625" customWidth="1"/>
    <col min="3" max="3" width="12.5" customWidth="1"/>
    <col min="5" max="5" width="11.6640625" bestFit="1" customWidth="1"/>
    <col min="6" max="6" width="66.5" bestFit="1" customWidth="1"/>
    <col min="9" max="9" width="14.6640625" bestFit="1" customWidth="1"/>
    <col min="10" max="10" width="16.33203125" bestFit="1" customWidth="1"/>
  </cols>
  <sheetData>
    <row r="2" spans="2:10">
      <c r="B2" s="6"/>
      <c r="C2" s="7"/>
      <c r="D2" s="7"/>
      <c r="E2" s="7"/>
      <c r="F2" s="7"/>
      <c r="G2" s="7"/>
      <c r="H2" s="7"/>
      <c r="I2" s="7"/>
      <c r="J2" s="8"/>
    </row>
    <row r="3" spans="2:10" ht="18">
      <c r="B3" s="9"/>
      <c r="C3" s="51" t="s">
        <v>42</v>
      </c>
      <c r="J3" s="11"/>
    </row>
    <row r="4" spans="2:10">
      <c r="B4" s="9"/>
      <c r="J4" s="11"/>
    </row>
    <row r="5" spans="2:10">
      <c r="B5" s="9"/>
      <c r="J5" s="11"/>
    </row>
    <row r="6" spans="2:10" ht="15" customHeight="1">
      <c r="B6" s="9"/>
      <c r="C6" s="40" t="s">
        <v>0</v>
      </c>
      <c r="D6" s="104" t="str">
        <f>'Rekapitulace dodávek'!E5</f>
        <v>Modernizace odborných učeben -Základní škola Bílá Lhota, okres Olomouc, příspěvková organizace, Bílá Lhota 56, 783 21 - Nábytková část</v>
      </c>
      <c r="E6" s="104"/>
      <c r="F6" s="104"/>
      <c r="G6" s="104"/>
      <c r="J6" s="11"/>
    </row>
    <row r="7" spans="2:10">
      <c r="B7" s="9"/>
      <c r="D7" s="104"/>
      <c r="E7" s="104"/>
      <c r="F7" s="104"/>
      <c r="G7" s="104"/>
      <c r="H7" s="22"/>
      <c r="I7" s="22"/>
      <c r="J7" s="41"/>
    </row>
    <row r="8" spans="2:10">
      <c r="B8" s="9"/>
      <c r="C8" s="40" t="s">
        <v>19</v>
      </c>
      <c r="D8" s="105" t="str">
        <f>'Rekapitulace dodávek'!E40</f>
        <v>Učebna přírodovědy</v>
      </c>
      <c r="E8" s="106"/>
      <c r="F8" s="106"/>
      <c r="G8" s="106"/>
      <c r="H8" s="22"/>
      <c r="I8" s="22"/>
      <c r="J8" s="41"/>
    </row>
    <row r="9" spans="2:10">
      <c r="B9" s="9"/>
      <c r="C9" s="22"/>
      <c r="D9" s="22"/>
      <c r="E9" s="22"/>
      <c r="F9" s="22"/>
      <c r="G9" s="22"/>
      <c r="H9" s="22"/>
      <c r="I9" s="22"/>
      <c r="J9" s="41"/>
    </row>
    <row r="10" spans="2:10">
      <c r="B10" s="9"/>
      <c r="C10" s="40" t="s">
        <v>20</v>
      </c>
      <c r="D10" s="107" t="str">
        <f>'Rekapitulace dodávek'!E7</f>
        <v>Základní škola Bílá Lhota, okres Olomouc, příspěvková organizace, Bílá Lhota 56, 783 21</v>
      </c>
      <c r="E10" s="107"/>
      <c r="F10" s="107"/>
      <c r="G10" s="107"/>
      <c r="H10" s="40"/>
      <c r="I10" s="42"/>
      <c r="J10" s="41"/>
    </row>
    <row r="11" spans="2:10">
      <c r="B11" s="9"/>
      <c r="C11" s="22"/>
      <c r="D11" s="22"/>
      <c r="E11" s="22"/>
      <c r="F11" s="22"/>
      <c r="G11" s="22"/>
      <c r="H11" s="22"/>
      <c r="I11" s="22"/>
      <c r="J11" s="41"/>
    </row>
    <row r="12" spans="2:10">
      <c r="B12" s="9"/>
      <c r="C12" s="22"/>
      <c r="D12" s="43"/>
      <c r="E12" s="22"/>
      <c r="F12" s="22"/>
      <c r="G12" s="22"/>
      <c r="H12" s="40"/>
      <c r="I12" s="43"/>
      <c r="J12" s="41"/>
    </row>
    <row r="13" spans="2:10">
      <c r="B13" s="9"/>
      <c r="C13" s="22"/>
      <c r="D13" s="22"/>
      <c r="E13" s="22"/>
      <c r="F13" s="22"/>
      <c r="G13" s="22"/>
      <c r="H13" s="22"/>
      <c r="I13" s="22"/>
      <c r="J13" s="41"/>
    </row>
    <row r="14" spans="2:10">
      <c r="B14" s="9"/>
      <c r="C14" s="40" t="s">
        <v>15</v>
      </c>
      <c r="D14" s="100">
        <f>'Rekapitulace dodávek'!E10</f>
        <v>0</v>
      </c>
      <c r="E14" s="100"/>
      <c r="F14" s="100"/>
      <c r="G14" s="22"/>
      <c r="H14" s="40" t="s">
        <v>16</v>
      </c>
      <c r="I14" s="100">
        <f>'Rekapitulace dodávek'!N10</f>
        <v>0</v>
      </c>
      <c r="J14" s="103"/>
    </row>
    <row r="15" spans="2:10">
      <c r="B15" s="9"/>
      <c r="C15" s="22"/>
      <c r="D15" s="100">
        <f>'Rekapitulace dodávek'!E11</f>
        <v>0</v>
      </c>
      <c r="E15" s="100"/>
      <c r="F15" s="100"/>
      <c r="G15" s="44"/>
      <c r="H15" s="40" t="s">
        <v>17</v>
      </c>
      <c r="I15" s="100">
        <f>'Rekapitulace dodávek'!N11</f>
        <v>0</v>
      </c>
      <c r="J15" s="103"/>
    </row>
    <row r="16" spans="2:10">
      <c r="B16" s="9"/>
      <c r="C16" s="22"/>
      <c r="D16" s="22"/>
      <c r="E16" s="22"/>
      <c r="F16" s="22"/>
      <c r="G16" s="22"/>
      <c r="H16" s="22"/>
      <c r="I16" s="22"/>
      <c r="J16" s="41"/>
    </row>
    <row r="17" spans="2:10">
      <c r="B17" s="9"/>
      <c r="C17" s="23"/>
      <c r="D17" s="23"/>
      <c r="E17" s="23"/>
      <c r="F17" s="23"/>
      <c r="G17" s="23"/>
      <c r="H17" s="23"/>
      <c r="I17" s="23"/>
      <c r="J17" s="45"/>
    </row>
    <row r="18" spans="2:10" ht="16">
      <c r="B18" s="9"/>
      <c r="C18" s="52" t="s">
        <v>1</v>
      </c>
      <c r="D18" s="22"/>
      <c r="E18" s="22"/>
      <c r="F18" s="22"/>
      <c r="G18" s="22"/>
      <c r="H18" s="22"/>
      <c r="I18" s="46">
        <f>J29</f>
        <v>0</v>
      </c>
      <c r="J18" s="41"/>
    </row>
    <row r="19" spans="2:10">
      <c r="B19" s="9"/>
      <c r="C19" s="23"/>
      <c r="D19" s="23"/>
      <c r="E19" s="23"/>
      <c r="F19" s="23"/>
      <c r="G19" s="23"/>
      <c r="H19" s="23"/>
      <c r="I19" s="23"/>
      <c r="J19" s="45"/>
    </row>
    <row r="20" spans="2:10">
      <c r="B20" s="9"/>
      <c r="C20" s="22"/>
      <c r="D20" s="22"/>
      <c r="E20" s="47" t="s">
        <v>4</v>
      </c>
      <c r="F20" s="22"/>
      <c r="G20" s="22"/>
      <c r="H20" s="47" t="s">
        <v>3</v>
      </c>
      <c r="I20" s="47" t="s">
        <v>5</v>
      </c>
      <c r="J20" s="41"/>
    </row>
    <row r="21" spans="2:10">
      <c r="B21" s="9"/>
      <c r="C21" s="53" t="s">
        <v>21</v>
      </c>
      <c r="D21" s="40" t="s">
        <v>14</v>
      </c>
      <c r="E21" s="48">
        <f>ROUND((SUM(J35)),  2)</f>
        <v>0</v>
      </c>
      <c r="F21" s="22"/>
      <c r="G21" s="22"/>
      <c r="H21" s="49">
        <v>0.21</v>
      </c>
      <c r="I21" s="48">
        <f>ROUND(((SUM(J29))*H21),  2)</f>
        <v>0</v>
      </c>
      <c r="J21" s="41"/>
    </row>
    <row r="22" spans="2:10">
      <c r="B22" s="9"/>
      <c r="C22" s="22"/>
      <c r="D22" s="22"/>
      <c r="E22" s="22"/>
      <c r="F22" s="22"/>
      <c r="G22" s="22"/>
      <c r="H22" s="22"/>
      <c r="I22" s="22"/>
      <c r="J22" s="41"/>
    </row>
    <row r="23" spans="2:10" ht="16">
      <c r="B23" s="9"/>
      <c r="C23" s="54" t="s">
        <v>6</v>
      </c>
      <c r="D23" s="24"/>
      <c r="E23" s="24"/>
      <c r="F23" s="25" t="s">
        <v>7</v>
      </c>
      <c r="G23" s="26" t="s">
        <v>8</v>
      </c>
      <c r="H23" s="24"/>
      <c r="I23" s="27">
        <f>SUM(I18:I21)</f>
        <v>0</v>
      </c>
      <c r="J23" s="50"/>
    </row>
    <row r="24" spans="2:10">
      <c r="B24" s="14"/>
      <c r="C24" s="15"/>
      <c r="D24" s="15"/>
      <c r="E24" s="15"/>
      <c r="F24" s="15"/>
      <c r="G24" s="15"/>
      <c r="H24" s="15"/>
      <c r="I24" s="15"/>
      <c r="J24" s="16"/>
    </row>
    <row r="25" spans="2:10">
      <c r="C25" s="22"/>
      <c r="D25" s="22"/>
      <c r="E25" s="22"/>
      <c r="F25" s="22"/>
      <c r="G25" s="22"/>
      <c r="H25" s="22"/>
      <c r="I25" s="22"/>
      <c r="J25" s="22"/>
    </row>
    <row r="26" spans="2:10">
      <c r="B26" s="6"/>
      <c r="C26" s="55"/>
      <c r="D26" s="55"/>
      <c r="E26" s="55"/>
      <c r="F26" s="55"/>
      <c r="G26" s="55"/>
      <c r="H26" s="55"/>
      <c r="I26" s="55"/>
      <c r="J26" s="56"/>
    </row>
    <row r="27" spans="2:10">
      <c r="B27" s="9"/>
      <c r="C27" s="57" t="s">
        <v>22</v>
      </c>
      <c r="D27" s="58"/>
      <c r="E27" s="58"/>
      <c r="F27" s="58"/>
      <c r="G27" s="58"/>
      <c r="H27" s="58"/>
      <c r="I27" s="58"/>
      <c r="J27" s="59" t="s">
        <v>23</v>
      </c>
    </row>
    <row r="28" spans="2:10">
      <c r="B28" s="9"/>
      <c r="C28" s="22"/>
      <c r="D28" s="22"/>
      <c r="E28" s="22"/>
      <c r="F28" s="22"/>
      <c r="G28" s="22"/>
      <c r="H28" s="22"/>
      <c r="I28" s="22"/>
      <c r="J28" s="41"/>
    </row>
    <row r="29" spans="2:10" ht="16">
      <c r="B29" s="9"/>
      <c r="C29" s="60" t="str">
        <f>'Polytechnická učebna'!C29</f>
        <v>Náklady ze soupisu dodávek a prací</v>
      </c>
      <c r="D29" s="22"/>
      <c r="E29" s="22"/>
      <c r="F29" s="22"/>
      <c r="G29" s="22"/>
      <c r="H29" s="22"/>
      <c r="I29" s="22"/>
      <c r="J29" s="61">
        <f>J35</f>
        <v>0</v>
      </c>
    </row>
    <row r="30" spans="2:10" ht="16">
      <c r="B30" s="9"/>
      <c r="C30" s="62"/>
      <c r="D30" s="28" t="s">
        <v>43</v>
      </c>
      <c r="E30" s="29"/>
      <c r="F30" s="29"/>
      <c r="G30" s="29"/>
      <c r="H30" s="29"/>
      <c r="I30" s="29"/>
      <c r="J30" s="63">
        <f>J36</f>
        <v>0</v>
      </c>
    </row>
    <row r="31" spans="2:10">
      <c r="B31" s="9"/>
      <c r="C31" s="64"/>
      <c r="D31" s="30" t="s">
        <v>44</v>
      </c>
      <c r="E31" s="31"/>
      <c r="F31" s="31"/>
      <c r="G31" s="31"/>
      <c r="H31" s="31"/>
      <c r="I31" s="31"/>
      <c r="J31" s="65">
        <f>J37</f>
        <v>0</v>
      </c>
    </row>
    <row r="32" spans="2:10">
      <c r="B32" s="9"/>
      <c r="J32" s="11"/>
    </row>
    <row r="33" spans="2:10">
      <c r="B33" s="9"/>
      <c r="C33" s="22"/>
      <c r="D33" s="22"/>
      <c r="E33" s="22"/>
      <c r="F33" s="22"/>
      <c r="G33" s="22"/>
      <c r="H33" s="22"/>
      <c r="I33" s="22"/>
      <c r="J33" s="41"/>
    </row>
    <row r="34" spans="2:10">
      <c r="B34" s="9"/>
      <c r="C34" s="32" t="s">
        <v>24</v>
      </c>
      <c r="D34" s="33" t="s">
        <v>25</v>
      </c>
      <c r="E34" s="33" t="s">
        <v>35</v>
      </c>
      <c r="F34" s="33" t="s">
        <v>11</v>
      </c>
      <c r="G34" s="33" t="s">
        <v>26</v>
      </c>
      <c r="H34" s="33" t="s">
        <v>27</v>
      </c>
      <c r="I34" s="33" t="s">
        <v>28</v>
      </c>
      <c r="J34" s="66" t="s">
        <v>23</v>
      </c>
    </row>
    <row r="35" spans="2:10" ht="16">
      <c r="B35" s="9"/>
      <c r="C35" s="67" t="s">
        <v>29</v>
      </c>
      <c r="D35" s="22"/>
      <c r="E35" s="22"/>
      <c r="F35" s="22"/>
      <c r="G35" s="22"/>
      <c r="H35" s="22"/>
      <c r="I35" s="22"/>
      <c r="J35" s="68">
        <f>J36</f>
        <v>0</v>
      </c>
    </row>
    <row r="36" spans="2:10" ht="16">
      <c r="B36" s="9"/>
      <c r="C36" s="81"/>
      <c r="D36" s="82" t="s">
        <v>30</v>
      </c>
      <c r="E36" s="86" t="s">
        <v>46</v>
      </c>
      <c r="F36" s="86" t="s">
        <v>31</v>
      </c>
      <c r="G36" s="81"/>
      <c r="H36" s="81"/>
      <c r="I36" s="84"/>
      <c r="J36" s="87">
        <f>J37</f>
        <v>0</v>
      </c>
    </row>
    <row r="37" spans="2:10">
      <c r="B37" s="9"/>
      <c r="C37" s="81"/>
      <c r="D37" s="82" t="s">
        <v>30</v>
      </c>
      <c r="E37" s="83" t="s">
        <v>33</v>
      </c>
      <c r="F37" s="83" t="s">
        <v>47</v>
      </c>
      <c r="G37" s="81"/>
      <c r="H37" s="81"/>
      <c r="I37" s="84"/>
      <c r="J37" s="85">
        <f>SUM(J38:J51)</f>
        <v>0</v>
      </c>
    </row>
    <row r="38" spans="2:10" ht="319">
      <c r="B38" s="9"/>
      <c r="C38" s="34">
        <v>1</v>
      </c>
      <c r="D38" s="34" t="s">
        <v>34</v>
      </c>
      <c r="E38" s="79" t="s">
        <v>68</v>
      </c>
      <c r="F38" s="80" t="s">
        <v>95</v>
      </c>
      <c r="G38" s="35" t="s">
        <v>32</v>
      </c>
      <c r="H38" s="36">
        <v>1</v>
      </c>
      <c r="I38" s="37">
        <v>0</v>
      </c>
      <c r="J38" s="69">
        <f>ROUND(I38*H38,2)</f>
        <v>0</v>
      </c>
    </row>
    <row r="39" spans="2:10" ht="196">
      <c r="B39" s="9"/>
      <c r="C39" s="34">
        <v>2</v>
      </c>
      <c r="D39" s="34" t="s">
        <v>34</v>
      </c>
      <c r="E39" s="79" t="s">
        <v>36</v>
      </c>
      <c r="F39" s="80" t="s">
        <v>80</v>
      </c>
      <c r="G39" s="35" t="s">
        <v>32</v>
      </c>
      <c r="H39" s="36">
        <v>1</v>
      </c>
      <c r="I39" s="37">
        <v>0</v>
      </c>
      <c r="J39" s="69">
        <f t="shared" ref="J39:J51" si="0">ROUND(I39*H39,2)</f>
        <v>0</v>
      </c>
    </row>
    <row r="40" spans="2:10" ht="154">
      <c r="B40" s="9"/>
      <c r="C40" s="34">
        <v>3</v>
      </c>
      <c r="D40" s="34" t="s">
        <v>34</v>
      </c>
      <c r="E40" s="79" t="s">
        <v>40</v>
      </c>
      <c r="F40" s="80" t="s">
        <v>81</v>
      </c>
      <c r="G40" s="35" t="s">
        <v>32</v>
      </c>
      <c r="H40" s="36">
        <v>8</v>
      </c>
      <c r="I40" s="37">
        <v>0</v>
      </c>
      <c r="J40" s="69">
        <f t="shared" si="0"/>
        <v>0</v>
      </c>
    </row>
    <row r="41" spans="2:10" ht="98">
      <c r="B41" s="9"/>
      <c r="C41" s="34">
        <v>4</v>
      </c>
      <c r="D41" s="34" t="s">
        <v>34</v>
      </c>
      <c r="E41" s="79" t="s">
        <v>37</v>
      </c>
      <c r="F41" s="80" t="s">
        <v>73</v>
      </c>
      <c r="G41" s="35" t="s">
        <v>32</v>
      </c>
      <c r="H41" s="36">
        <v>24</v>
      </c>
      <c r="I41" s="37">
        <v>0</v>
      </c>
      <c r="J41" s="69">
        <f t="shared" si="0"/>
        <v>0</v>
      </c>
    </row>
    <row r="42" spans="2:10" ht="98">
      <c r="B42" s="9"/>
      <c r="C42" s="34">
        <v>5</v>
      </c>
      <c r="D42" s="34" t="s">
        <v>34</v>
      </c>
      <c r="E42" s="79" t="s">
        <v>38</v>
      </c>
      <c r="F42" s="80" t="s">
        <v>74</v>
      </c>
      <c r="G42" s="35" t="s">
        <v>32</v>
      </c>
      <c r="H42" s="36">
        <v>1</v>
      </c>
      <c r="I42" s="37">
        <v>0</v>
      </c>
      <c r="J42" s="69">
        <f t="shared" si="0"/>
        <v>0</v>
      </c>
    </row>
    <row r="43" spans="2:10" ht="126">
      <c r="B43" s="9"/>
      <c r="C43" s="34">
        <v>6</v>
      </c>
      <c r="D43" s="34" t="s">
        <v>34</v>
      </c>
      <c r="E43" s="79" t="s">
        <v>69</v>
      </c>
      <c r="F43" s="80" t="s">
        <v>96</v>
      </c>
      <c r="G43" s="35" t="s">
        <v>32</v>
      </c>
      <c r="H43" s="36">
        <v>2</v>
      </c>
      <c r="I43" s="37">
        <v>0</v>
      </c>
      <c r="J43" s="69">
        <f t="shared" si="0"/>
        <v>0</v>
      </c>
    </row>
    <row r="44" spans="2:10" ht="126">
      <c r="B44" s="9"/>
      <c r="C44" s="34">
        <v>7</v>
      </c>
      <c r="D44" s="34" t="s">
        <v>34</v>
      </c>
      <c r="E44" s="79" t="s">
        <v>69</v>
      </c>
      <c r="F44" s="80" t="s">
        <v>97</v>
      </c>
      <c r="G44" s="35" t="s">
        <v>32</v>
      </c>
      <c r="H44" s="36">
        <v>1</v>
      </c>
      <c r="I44" s="37">
        <v>0</v>
      </c>
      <c r="J44" s="69">
        <f t="shared" si="0"/>
        <v>0</v>
      </c>
    </row>
    <row r="45" spans="2:10" ht="126">
      <c r="B45" s="9"/>
      <c r="C45" s="34">
        <v>8</v>
      </c>
      <c r="D45" s="34" t="s">
        <v>34</v>
      </c>
      <c r="E45" s="79" t="s">
        <v>69</v>
      </c>
      <c r="F45" s="80" t="s">
        <v>98</v>
      </c>
      <c r="G45" s="35" t="s">
        <v>32</v>
      </c>
      <c r="H45" s="36">
        <v>2</v>
      </c>
      <c r="I45" s="37">
        <v>0</v>
      </c>
      <c r="J45" s="69">
        <f t="shared" si="0"/>
        <v>0</v>
      </c>
    </row>
    <row r="46" spans="2:10" ht="126">
      <c r="B46" s="9"/>
      <c r="C46" s="34">
        <v>9</v>
      </c>
      <c r="D46" s="34" t="s">
        <v>34</v>
      </c>
      <c r="E46" s="79" t="s">
        <v>69</v>
      </c>
      <c r="F46" s="80" t="s">
        <v>99</v>
      </c>
      <c r="G46" s="35" t="s">
        <v>32</v>
      </c>
      <c r="H46" s="36">
        <v>1</v>
      </c>
      <c r="I46" s="37">
        <v>0</v>
      </c>
      <c r="J46" s="69">
        <f t="shared" si="0"/>
        <v>0</v>
      </c>
    </row>
    <row r="47" spans="2:10" ht="140">
      <c r="B47" s="9"/>
      <c r="C47" s="34">
        <v>10</v>
      </c>
      <c r="D47" s="34" t="s">
        <v>34</v>
      </c>
      <c r="E47" s="79" t="s">
        <v>66</v>
      </c>
      <c r="F47" s="80" t="s">
        <v>100</v>
      </c>
      <c r="G47" s="35" t="s">
        <v>32</v>
      </c>
      <c r="H47" s="36">
        <v>1</v>
      </c>
      <c r="I47" s="37">
        <v>0</v>
      </c>
      <c r="J47" s="69">
        <f t="shared" si="0"/>
        <v>0</v>
      </c>
    </row>
    <row r="48" spans="2:10" ht="126">
      <c r="B48" s="9"/>
      <c r="C48" s="34">
        <v>11</v>
      </c>
      <c r="D48" s="34" t="s">
        <v>34</v>
      </c>
      <c r="E48" s="79" t="s">
        <v>41</v>
      </c>
      <c r="F48" s="90" t="s">
        <v>101</v>
      </c>
      <c r="G48" s="35" t="s">
        <v>32</v>
      </c>
      <c r="H48" s="36">
        <v>5</v>
      </c>
      <c r="I48" s="37">
        <v>0</v>
      </c>
      <c r="J48" s="69">
        <f t="shared" si="0"/>
        <v>0</v>
      </c>
    </row>
    <row r="49" spans="2:10" ht="112">
      <c r="B49" s="9"/>
      <c r="C49" s="34">
        <v>12</v>
      </c>
      <c r="D49" s="34" t="s">
        <v>34</v>
      </c>
      <c r="E49" s="79" t="s">
        <v>41</v>
      </c>
      <c r="F49" s="80" t="s">
        <v>93</v>
      </c>
      <c r="G49" s="35" t="s">
        <v>32</v>
      </c>
      <c r="H49" s="36">
        <v>2</v>
      </c>
      <c r="I49" s="37">
        <v>0</v>
      </c>
      <c r="J49" s="69">
        <f t="shared" si="0"/>
        <v>0</v>
      </c>
    </row>
    <row r="50" spans="2:10" ht="98">
      <c r="B50" s="9"/>
      <c r="C50" s="34">
        <v>13</v>
      </c>
      <c r="D50" s="34" t="s">
        <v>34</v>
      </c>
      <c r="E50" s="79" t="s">
        <v>41</v>
      </c>
      <c r="F50" s="90" t="s">
        <v>102</v>
      </c>
      <c r="G50" s="35" t="s">
        <v>32</v>
      </c>
      <c r="H50" s="36">
        <v>7</v>
      </c>
      <c r="I50" s="37">
        <v>0</v>
      </c>
      <c r="J50" s="69">
        <f t="shared" si="0"/>
        <v>0</v>
      </c>
    </row>
    <row r="51" spans="2:10" ht="42">
      <c r="B51" s="14"/>
      <c r="C51" s="70">
        <v>14</v>
      </c>
      <c r="D51" s="70"/>
      <c r="E51" s="88" t="s">
        <v>72</v>
      </c>
      <c r="F51" s="89" t="s">
        <v>71</v>
      </c>
      <c r="G51" s="71" t="s">
        <v>32</v>
      </c>
      <c r="H51" s="72">
        <v>1</v>
      </c>
      <c r="I51" s="73">
        <v>0</v>
      </c>
      <c r="J51" s="74">
        <f t="shared" si="0"/>
        <v>0</v>
      </c>
    </row>
  </sheetData>
  <sheetProtection sheet="1" objects="1" scenarios="1"/>
  <mergeCells count="7">
    <mergeCell ref="D6:G7"/>
    <mergeCell ref="D15:F15"/>
    <mergeCell ref="I15:J15"/>
    <mergeCell ref="D8:G8"/>
    <mergeCell ref="D10:G10"/>
    <mergeCell ref="D14:F14"/>
    <mergeCell ref="I14:J14"/>
  </mergeCells>
  <pageMargins left="0.25" right="0.25" top="0.75" bottom="0.75" header="0.3" footer="0.3"/>
  <pageSetup paperSize="9" scale="64" fitToHeight="0" orientation="portrait" horizontalDpi="0" verticalDpi="0" r:id="rId1"/>
  <ignoredErrors>
    <ignoredError sqref="D14:D15 I14:I15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6E4255-2201-4586-8EDB-F74E53E9D5E6}">
  <sheetPr>
    <pageSetUpPr fitToPage="1"/>
  </sheetPr>
  <dimension ref="B2:J57"/>
  <sheetViews>
    <sheetView tabSelected="1" zoomScaleNormal="100" workbookViewId="0">
      <selection activeCell="I38" sqref="I38"/>
    </sheetView>
  </sheetViews>
  <sheetFormatPr baseColWidth="10" defaultColWidth="8.83203125" defaultRowHeight="15"/>
  <cols>
    <col min="1" max="1" width="4.6640625" customWidth="1"/>
    <col min="2" max="2" width="5.1640625" customWidth="1"/>
    <col min="3" max="3" width="12.5" customWidth="1"/>
    <col min="5" max="5" width="11.6640625" bestFit="1" customWidth="1"/>
    <col min="6" max="6" width="66.5" bestFit="1" customWidth="1"/>
    <col min="9" max="9" width="14.6640625" bestFit="1" customWidth="1"/>
    <col min="10" max="10" width="16.33203125" bestFit="1" customWidth="1"/>
  </cols>
  <sheetData>
    <row r="2" spans="2:10">
      <c r="B2" s="6"/>
      <c r="C2" s="7"/>
      <c r="D2" s="7"/>
      <c r="E2" s="7"/>
      <c r="F2" s="7"/>
      <c r="G2" s="7"/>
      <c r="H2" s="7"/>
      <c r="I2" s="7"/>
      <c r="J2" s="8"/>
    </row>
    <row r="3" spans="2:10" ht="18">
      <c r="B3" s="9"/>
      <c r="C3" s="51" t="s">
        <v>42</v>
      </c>
      <c r="J3" s="11"/>
    </row>
    <row r="4" spans="2:10">
      <c r="B4" s="9"/>
      <c r="J4" s="11"/>
    </row>
    <row r="5" spans="2:10">
      <c r="B5" s="9"/>
      <c r="J5" s="11"/>
    </row>
    <row r="6" spans="2:10" ht="15" customHeight="1">
      <c r="B6" s="9"/>
      <c r="C6" s="40" t="s">
        <v>0</v>
      </c>
      <c r="D6" s="104" t="str">
        <f>'Rekapitulace dodávek'!E5</f>
        <v>Modernizace odborných učeben -Základní škola Bílá Lhota, okres Olomouc, příspěvková organizace, Bílá Lhota 56, 783 21 - Nábytková část</v>
      </c>
      <c r="E6" s="104"/>
      <c r="F6" s="104"/>
      <c r="G6" s="104"/>
      <c r="J6" s="11"/>
    </row>
    <row r="7" spans="2:10">
      <c r="B7" s="9"/>
      <c r="D7" s="104"/>
      <c r="E7" s="104"/>
      <c r="F7" s="104"/>
      <c r="G7" s="104"/>
      <c r="H7" s="22"/>
      <c r="I7" s="22"/>
      <c r="J7" s="41"/>
    </row>
    <row r="8" spans="2:10">
      <c r="B8" s="9"/>
      <c r="C8" s="40" t="s">
        <v>19</v>
      </c>
      <c r="D8" s="105" t="str">
        <f>'Rekapitulace dodávek'!E42</f>
        <v>Polytechnická učebna</v>
      </c>
      <c r="E8" s="106"/>
      <c r="F8" s="106"/>
      <c r="G8" s="106"/>
      <c r="H8" s="22"/>
      <c r="I8" s="22"/>
      <c r="J8" s="41"/>
    </row>
    <row r="9" spans="2:10">
      <c r="B9" s="9"/>
      <c r="C9" s="22"/>
      <c r="D9" s="22"/>
      <c r="E9" s="22"/>
      <c r="F9" s="22"/>
      <c r="G9" s="22"/>
      <c r="H9" s="22"/>
      <c r="I9" s="22"/>
      <c r="J9" s="41"/>
    </row>
    <row r="10" spans="2:10">
      <c r="B10" s="9"/>
      <c r="C10" s="40" t="s">
        <v>20</v>
      </c>
      <c r="D10" s="107" t="str">
        <f>'Rekapitulace dodávek'!E7</f>
        <v>Základní škola Bílá Lhota, okres Olomouc, příspěvková organizace, Bílá Lhota 56, 783 21</v>
      </c>
      <c r="E10" s="107"/>
      <c r="F10" s="107"/>
      <c r="G10" s="107"/>
      <c r="H10" s="40"/>
      <c r="I10" s="42"/>
      <c r="J10" s="41"/>
    </row>
    <row r="11" spans="2:10">
      <c r="B11" s="9"/>
      <c r="C11" s="22"/>
      <c r="D11" s="22"/>
      <c r="E11" s="22"/>
      <c r="F11" s="22"/>
      <c r="G11" s="22"/>
      <c r="H11" s="22"/>
      <c r="I11" s="22"/>
      <c r="J11" s="41"/>
    </row>
    <row r="12" spans="2:10">
      <c r="B12" s="9"/>
      <c r="C12" s="22"/>
      <c r="D12" s="43"/>
      <c r="E12" s="22"/>
      <c r="F12" s="22"/>
      <c r="G12" s="22"/>
      <c r="H12" s="40"/>
      <c r="I12" s="43"/>
      <c r="J12" s="41"/>
    </row>
    <row r="13" spans="2:10">
      <c r="B13" s="9"/>
      <c r="C13" s="22"/>
      <c r="D13" s="22"/>
      <c r="E13" s="22"/>
      <c r="F13" s="22"/>
      <c r="G13" s="22"/>
      <c r="H13" s="22"/>
      <c r="I13" s="22"/>
      <c r="J13" s="41"/>
    </row>
    <row r="14" spans="2:10">
      <c r="B14" s="9"/>
      <c r="C14" s="40" t="s">
        <v>15</v>
      </c>
      <c r="D14" s="100">
        <f>'Rekapitulace dodávek'!E10</f>
        <v>0</v>
      </c>
      <c r="E14" s="100"/>
      <c r="F14" s="100"/>
      <c r="G14" s="22"/>
      <c r="H14" s="40" t="s">
        <v>16</v>
      </c>
      <c r="I14" s="100">
        <f>'Rekapitulace dodávek'!N10</f>
        <v>0</v>
      </c>
      <c r="J14" s="103"/>
    </row>
    <row r="15" spans="2:10">
      <c r="B15" s="9"/>
      <c r="C15" s="22"/>
      <c r="D15" s="100">
        <f>'Rekapitulace dodávek'!E11</f>
        <v>0</v>
      </c>
      <c r="E15" s="100"/>
      <c r="F15" s="100"/>
      <c r="G15" s="44"/>
      <c r="H15" s="40" t="s">
        <v>17</v>
      </c>
      <c r="I15" s="100">
        <f>'Rekapitulace dodávek'!N11</f>
        <v>0</v>
      </c>
      <c r="J15" s="103"/>
    </row>
    <row r="16" spans="2:10">
      <c r="B16" s="9"/>
      <c r="C16" s="22"/>
      <c r="D16" s="22"/>
      <c r="E16" s="22"/>
      <c r="F16" s="22"/>
      <c r="G16" s="22"/>
      <c r="H16" s="22"/>
      <c r="I16" s="22"/>
      <c r="J16" s="41"/>
    </row>
    <row r="17" spans="2:10">
      <c r="B17" s="9"/>
      <c r="C17" s="23"/>
      <c r="D17" s="23"/>
      <c r="E17" s="23"/>
      <c r="F17" s="23"/>
      <c r="G17" s="23"/>
      <c r="H17" s="23"/>
      <c r="I17" s="23"/>
      <c r="J17" s="45"/>
    </row>
    <row r="18" spans="2:10" ht="16">
      <c r="B18" s="9"/>
      <c r="C18" s="52" t="s">
        <v>1</v>
      </c>
      <c r="D18" s="22"/>
      <c r="E18" s="22"/>
      <c r="F18" s="22"/>
      <c r="G18" s="22"/>
      <c r="H18" s="22"/>
      <c r="I18" s="46">
        <f>J29</f>
        <v>0</v>
      </c>
      <c r="J18" s="41"/>
    </row>
    <row r="19" spans="2:10">
      <c r="B19" s="9"/>
      <c r="C19" s="23"/>
      <c r="D19" s="23"/>
      <c r="E19" s="23"/>
      <c r="F19" s="23"/>
      <c r="G19" s="23"/>
      <c r="H19" s="23"/>
      <c r="I19" s="23"/>
      <c r="J19" s="45"/>
    </row>
    <row r="20" spans="2:10">
      <c r="B20" s="9"/>
      <c r="C20" s="22"/>
      <c r="D20" s="22"/>
      <c r="E20" s="47" t="s">
        <v>4</v>
      </c>
      <c r="F20" s="22"/>
      <c r="G20" s="22"/>
      <c r="H20" s="47" t="s">
        <v>3</v>
      </c>
      <c r="I20" s="47" t="s">
        <v>5</v>
      </c>
      <c r="J20" s="41"/>
    </row>
    <row r="21" spans="2:10">
      <c r="B21" s="9"/>
      <c r="C21" s="53" t="s">
        <v>21</v>
      </c>
      <c r="D21" s="40" t="s">
        <v>14</v>
      </c>
      <c r="E21" s="48">
        <f>ROUND((SUM(J35)),  2)</f>
        <v>0</v>
      </c>
      <c r="F21" s="22"/>
      <c r="G21" s="22"/>
      <c r="H21" s="49">
        <v>0.21</v>
      </c>
      <c r="I21" s="48">
        <f>ROUND(((SUM(J29))*H21),  2)</f>
        <v>0</v>
      </c>
      <c r="J21" s="41"/>
    </row>
    <row r="22" spans="2:10">
      <c r="B22" s="9"/>
      <c r="C22" s="22"/>
      <c r="D22" s="22"/>
      <c r="E22" s="22"/>
      <c r="F22" s="22"/>
      <c r="G22" s="22"/>
      <c r="H22" s="22"/>
      <c r="I22" s="22"/>
      <c r="J22" s="41"/>
    </row>
    <row r="23" spans="2:10" ht="16">
      <c r="B23" s="9"/>
      <c r="C23" s="54" t="s">
        <v>6</v>
      </c>
      <c r="D23" s="24"/>
      <c r="E23" s="24"/>
      <c r="F23" s="25" t="s">
        <v>7</v>
      </c>
      <c r="G23" s="26" t="s">
        <v>8</v>
      </c>
      <c r="H23" s="24"/>
      <c r="I23" s="27">
        <f>SUM(I18:I21)</f>
        <v>0</v>
      </c>
      <c r="J23" s="50"/>
    </row>
    <row r="24" spans="2:10">
      <c r="B24" s="14"/>
      <c r="C24" s="15"/>
      <c r="D24" s="15"/>
      <c r="E24" s="15"/>
      <c r="F24" s="15"/>
      <c r="G24" s="15"/>
      <c r="H24" s="15"/>
      <c r="I24" s="15"/>
      <c r="J24" s="16"/>
    </row>
    <row r="25" spans="2:10">
      <c r="C25" s="22"/>
      <c r="D25" s="22"/>
      <c r="E25" s="22"/>
      <c r="F25" s="22"/>
      <c r="G25" s="22"/>
      <c r="H25" s="22"/>
      <c r="I25" s="22"/>
      <c r="J25" s="22"/>
    </row>
    <row r="26" spans="2:10">
      <c r="B26" s="6"/>
      <c r="C26" s="55"/>
      <c r="D26" s="55"/>
      <c r="E26" s="55"/>
      <c r="F26" s="55"/>
      <c r="G26" s="55"/>
      <c r="H26" s="55"/>
      <c r="I26" s="55"/>
      <c r="J26" s="56"/>
    </row>
    <row r="27" spans="2:10">
      <c r="B27" s="9"/>
      <c r="C27" s="57" t="s">
        <v>22</v>
      </c>
      <c r="D27" s="58"/>
      <c r="E27" s="58"/>
      <c r="F27" s="58"/>
      <c r="G27" s="58"/>
      <c r="H27" s="58"/>
      <c r="I27" s="58"/>
      <c r="J27" s="59" t="s">
        <v>23</v>
      </c>
    </row>
    <row r="28" spans="2:10">
      <c r="B28" s="9"/>
      <c r="C28" s="22"/>
      <c r="D28" s="22"/>
      <c r="E28" s="22"/>
      <c r="F28" s="22"/>
      <c r="G28" s="22"/>
      <c r="H28" s="22"/>
      <c r="I28" s="22"/>
      <c r="J28" s="41"/>
    </row>
    <row r="29" spans="2:10" ht="16">
      <c r="B29" s="9"/>
      <c r="C29" s="60" t="s">
        <v>45</v>
      </c>
      <c r="D29" s="22"/>
      <c r="E29" s="22"/>
      <c r="F29" s="22"/>
      <c r="G29" s="22"/>
      <c r="H29" s="22"/>
      <c r="I29" s="22"/>
      <c r="J29" s="61">
        <f>J35</f>
        <v>0</v>
      </c>
    </row>
    <row r="30" spans="2:10" ht="16">
      <c r="B30" s="9"/>
      <c r="C30" s="62"/>
      <c r="D30" s="28" t="s">
        <v>43</v>
      </c>
      <c r="E30" s="29"/>
      <c r="F30" s="29"/>
      <c r="G30" s="29"/>
      <c r="H30" s="29"/>
      <c r="I30" s="29"/>
      <c r="J30" s="63">
        <f>J36</f>
        <v>0</v>
      </c>
    </row>
    <row r="31" spans="2:10">
      <c r="B31" s="9"/>
      <c r="C31" s="64"/>
      <c r="D31" s="30" t="s">
        <v>44</v>
      </c>
      <c r="E31" s="31"/>
      <c r="F31" s="31"/>
      <c r="G31" s="31"/>
      <c r="H31" s="31"/>
      <c r="I31" s="31"/>
      <c r="J31" s="65">
        <f>J37</f>
        <v>0</v>
      </c>
    </row>
    <row r="32" spans="2:10">
      <c r="B32" s="9"/>
      <c r="J32" s="11"/>
    </row>
    <row r="33" spans="2:10">
      <c r="B33" s="9"/>
      <c r="C33" s="22"/>
      <c r="D33" s="22"/>
      <c r="E33" s="22"/>
      <c r="F33" s="22"/>
      <c r="G33" s="22"/>
      <c r="H33" s="22"/>
      <c r="I33" s="22"/>
      <c r="J33" s="41"/>
    </row>
    <row r="34" spans="2:10">
      <c r="B34" s="9"/>
      <c r="C34" s="32" t="s">
        <v>24</v>
      </c>
      <c r="D34" s="33" t="s">
        <v>25</v>
      </c>
      <c r="E34" s="33" t="s">
        <v>35</v>
      </c>
      <c r="F34" s="33" t="s">
        <v>11</v>
      </c>
      <c r="G34" s="33" t="s">
        <v>26</v>
      </c>
      <c r="H34" s="33" t="s">
        <v>27</v>
      </c>
      <c r="I34" s="33" t="s">
        <v>28</v>
      </c>
      <c r="J34" s="66" t="s">
        <v>23</v>
      </c>
    </row>
    <row r="35" spans="2:10" ht="16">
      <c r="B35" s="9"/>
      <c r="C35" s="67" t="s">
        <v>29</v>
      </c>
      <c r="D35" s="22"/>
      <c r="E35" s="22"/>
      <c r="F35" s="22"/>
      <c r="G35" s="22"/>
      <c r="H35" s="22"/>
      <c r="I35" s="22"/>
      <c r="J35" s="68">
        <f>J36</f>
        <v>0</v>
      </c>
    </row>
    <row r="36" spans="2:10" ht="16">
      <c r="B36" s="9"/>
      <c r="C36" s="81"/>
      <c r="D36" s="82" t="s">
        <v>30</v>
      </c>
      <c r="E36" s="86" t="s">
        <v>46</v>
      </c>
      <c r="F36" s="86" t="s">
        <v>31</v>
      </c>
      <c r="G36" s="81"/>
      <c r="H36" s="81"/>
      <c r="I36" s="84"/>
      <c r="J36" s="87">
        <f>J37</f>
        <v>0</v>
      </c>
    </row>
    <row r="37" spans="2:10">
      <c r="B37" s="9"/>
      <c r="C37" s="81"/>
      <c r="D37" s="82" t="s">
        <v>30</v>
      </c>
      <c r="E37" s="83" t="s">
        <v>33</v>
      </c>
      <c r="F37" s="83" t="s">
        <v>47</v>
      </c>
      <c r="G37" s="81"/>
      <c r="H37" s="81"/>
      <c r="I37" s="84"/>
      <c r="J37" s="85">
        <f>SUM(J38:J57)</f>
        <v>0</v>
      </c>
    </row>
    <row r="38" spans="2:10" ht="319">
      <c r="B38" s="9"/>
      <c r="C38" s="34">
        <v>1</v>
      </c>
      <c r="D38" s="34" t="s">
        <v>34</v>
      </c>
      <c r="E38" s="79" t="s">
        <v>53</v>
      </c>
      <c r="F38" s="80" t="s">
        <v>82</v>
      </c>
      <c r="G38" s="35" t="s">
        <v>32</v>
      </c>
      <c r="H38" s="36">
        <v>5</v>
      </c>
      <c r="I38" s="37">
        <v>0</v>
      </c>
      <c r="J38" s="69">
        <f>ROUND(I38*H38,2)</f>
        <v>0</v>
      </c>
    </row>
    <row r="39" spans="2:10" ht="70">
      <c r="B39" s="9"/>
      <c r="C39" s="34">
        <v>2</v>
      </c>
      <c r="D39" s="34" t="s">
        <v>34</v>
      </c>
      <c r="E39" s="79" t="s">
        <v>54</v>
      </c>
      <c r="F39" s="80" t="s">
        <v>83</v>
      </c>
      <c r="G39" s="35" t="s">
        <v>32</v>
      </c>
      <c r="H39" s="36">
        <v>10</v>
      </c>
      <c r="I39" s="37">
        <v>0</v>
      </c>
      <c r="J39" s="69">
        <f t="shared" ref="J39:J57" si="0">ROUND(I39*H39,2)</f>
        <v>0</v>
      </c>
    </row>
    <row r="40" spans="2:10" ht="70">
      <c r="B40" s="9"/>
      <c r="C40" s="34">
        <v>3</v>
      </c>
      <c r="D40" s="34" t="s">
        <v>34</v>
      </c>
      <c r="E40" s="79" t="s">
        <v>55</v>
      </c>
      <c r="F40" s="80" t="s">
        <v>84</v>
      </c>
      <c r="G40" s="35" t="s">
        <v>32</v>
      </c>
      <c r="H40" s="36">
        <v>20</v>
      </c>
      <c r="I40" s="37">
        <v>0</v>
      </c>
      <c r="J40" s="69">
        <f t="shared" si="0"/>
        <v>0</v>
      </c>
    </row>
    <row r="41" spans="2:10" ht="56">
      <c r="B41" s="9"/>
      <c r="C41" s="34">
        <v>4</v>
      </c>
      <c r="D41" s="34" t="s">
        <v>34</v>
      </c>
      <c r="E41" s="79" t="s">
        <v>56</v>
      </c>
      <c r="F41" s="80" t="s">
        <v>85</v>
      </c>
      <c r="G41" s="35" t="s">
        <v>32</v>
      </c>
      <c r="H41" s="36">
        <v>20</v>
      </c>
      <c r="I41" s="37">
        <v>0</v>
      </c>
      <c r="J41" s="69">
        <f t="shared" si="0"/>
        <v>0</v>
      </c>
    </row>
    <row r="42" spans="2:10" ht="56">
      <c r="B42" s="9"/>
      <c r="C42" s="34">
        <v>5</v>
      </c>
      <c r="D42" s="34" t="s">
        <v>34</v>
      </c>
      <c r="E42" s="79" t="s">
        <v>57</v>
      </c>
      <c r="F42" s="80" t="s">
        <v>75</v>
      </c>
      <c r="G42" s="35" t="s">
        <v>32</v>
      </c>
      <c r="H42" s="36">
        <v>10</v>
      </c>
      <c r="I42" s="37">
        <v>0</v>
      </c>
      <c r="J42" s="69">
        <f t="shared" si="0"/>
        <v>0</v>
      </c>
    </row>
    <row r="43" spans="2:10" ht="28">
      <c r="B43" s="9"/>
      <c r="C43" s="34">
        <v>6</v>
      </c>
      <c r="D43" s="34" t="s">
        <v>34</v>
      </c>
      <c r="E43" s="79" t="s">
        <v>58</v>
      </c>
      <c r="F43" s="80" t="s">
        <v>76</v>
      </c>
      <c r="G43" s="35" t="s">
        <v>32</v>
      </c>
      <c r="H43" s="36">
        <v>10</v>
      </c>
      <c r="I43" s="37">
        <v>0</v>
      </c>
      <c r="J43" s="69">
        <f t="shared" si="0"/>
        <v>0</v>
      </c>
    </row>
    <row r="44" spans="2:10" ht="56">
      <c r="B44" s="9"/>
      <c r="C44" s="34">
        <v>7</v>
      </c>
      <c r="D44" s="34" t="s">
        <v>34</v>
      </c>
      <c r="E44" s="79" t="s">
        <v>59</v>
      </c>
      <c r="F44" s="80" t="s">
        <v>77</v>
      </c>
      <c r="G44" s="35" t="s">
        <v>32</v>
      </c>
      <c r="H44" s="36">
        <v>20</v>
      </c>
      <c r="I44" s="37">
        <v>0</v>
      </c>
      <c r="J44" s="69">
        <f t="shared" si="0"/>
        <v>0</v>
      </c>
    </row>
    <row r="45" spans="2:10" ht="28">
      <c r="B45" s="9"/>
      <c r="C45" s="34">
        <v>8</v>
      </c>
      <c r="D45" s="34" t="s">
        <v>34</v>
      </c>
      <c r="E45" s="79" t="s">
        <v>60</v>
      </c>
      <c r="F45" s="80" t="s">
        <v>78</v>
      </c>
      <c r="G45" s="35" t="s">
        <v>32</v>
      </c>
      <c r="H45" s="36">
        <v>10</v>
      </c>
      <c r="I45" s="37">
        <v>0</v>
      </c>
      <c r="J45" s="69">
        <f t="shared" si="0"/>
        <v>0</v>
      </c>
    </row>
    <row r="46" spans="2:10" ht="28">
      <c r="B46" s="9"/>
      <c r="C46" s="34">
        <v>9</v>
      </c>
      <c r="D46" s="34" t="s">
        <v>34</v>
      </c>
      <c r="E46" s="79" t="s">
        <v>61</v>
      </c>
      <c r="F46" s="80" t="s">
        <v>86</v>
      </c>
      <c r="G46" s="35" t="s">
        <v>32</v>
      </c>
      <c r="H46" s="36">
        <v>20</v>
      </c>
      <c r="I46" s="37">
        <v>0</v>
      </c>
      <c r="J46" s="69">
        <f t="shared" si="0"/>
        <v>0</v>
      </c>
    </row>
    <row r="47" spans="2:10">
      <c r="B47" s="9"/>
      <c r="C47" s="34">
        <v>10</v>
      </c>
      <c r="D47" s="34" t="s">
        <v>34</v>
      </c>
      <c r="E47" s="79" t="s">
        <v>62</v>
      </c>
      <c r="F47" s="80" t="s">
        <v>79</v>
      </c>
      <c r="G47" s="35" t="s">
        <v>32</v>
      </c>
      <c r="H47" s="36">
        <v>1</v>
      </c>
      <c r="I47" s="37">
        <v>0</v>
      </c>
      <c r="J47" s="69">
        <f t="shared" si="0"/>
        <v>0</v>
      </c>
    </row>
    <row r="48" spans="2:10" ht="42">
      <c r="B48" s="9"/>
      <c r="C48" s="34">
        <v>11</v>
      </c>
      <c r="D48" s="34" t="s">
        <v>34</v>
      </c>
      <c r="E48" s="79" t="s">
        <v>63</v>
      </c>
      <c r="F48" s="80" t="s">
        <v>87</v>
      </c>
      <c r="G48" s="35" t="s">
        <v>32</v>
      </c>
      <c r="H48" s="36">
        <v>2</v>
      </c>
      <c r="I48" s="37">
        <v>0</v>
      </c>
      <c r="J48" s="69">
        <f t="shared" si="0"/>
        <v>0</v>
      </c>
    </row>
    <row r="49" spans="2:10" ht="28">
      <c r="B49" s="9"/>
      <c r="C49" s="34">
        <v>12</v>
      </c>
      <c r="D49" s="34" t="s">
        <v>34</v>
      </c>
      <c r="E49" s="79" t="s">
        <v>64</v>
      </c>
      <c r="F49" s="80" t="s">
        <v>88</v>
      </c>
      <c r="G49" s="35" t="s">
        <v>32</v>
      </c>
      <c r="H49" s="36">
        <v>20</v>
      </c>
      <c r="I49" s="37">
        <v>0</v>
      </c>
      <c r="J49" s="69">
        <f t="shared" si="0"/>
        <v>0</v>
      </c>
    </row>
    <row r="50" spans="2:10" ht="126">
      <c r="B50" s="9"/>
      <c r="C50" s="34">
        <v>13</v>
      </c>
      <c r="D50" s="34" t="s">
        <v>34</v>
      </c>
      <c r="E50" s="79" t="s">
        <v>39</v>
      </c>
      <c r="F50" s="80" t="s">
        <v>89</v>
      </c>
      <c r="G50" s="35" t="s">
        <v>32</v>
      </c>
      <c r="H50" s="36">
        <v>3</v>
      </c>
      <c r="I50" s="37">
        <v>0</v>
      </c>
      <c r="J50" s="69">
        <f t="shared" si="0"/>
        <v>0</v>
      </c>
    </row>
    <row r="51" spans="2:10" ht="98">
      <c r="B51" s="9"/>
      <c r="C51" s="34">
        <v>14</v>
      </c>
      <c r="D51" s="34" t="s">
        <v>34</v>
      </c>
      <c r="E51" s="79" t="s">
        <v>39</v>
      </c>
      <c r="F51" s="80" t="s">
        <v>90</v>
      </c>
      <c r="G51" s="35" t="s">
        <v>32</v>
      </c>
      <c r="H51" s="36">
        <v>6</v>
      </c>
      <c r="I51" s="37">
        <v>0</v>
      </c>
      <c r="J51" s="69">
        <f t="shared" si="0"/>
        <v>0</v>
      </c>
    </row>
    <row r="52" spans="2:10" ht="70">
      <c r="B52" s="9"/>
      <c r="C52" s="34">
        <v>15</v>
      </c>
      <c r="D52" s="34" t="s">
        <v>34</v>
      </c>
      <c r="E52" s="79" t="s">
        <v>65</v>
      </c>
      <c r="F52" s="80" t="s">
        <v>91</v>
      </c>
      <c r="G52" s="35" t="s">
        <v>32</v>
      </c>
      <c r="H52" s="36">
        <v>1</v>
      </c>
      <c r="I52" s="37">
        <v>0</v>
      </c>
      <c r="J52" s="69">
        <f t="shared" si="0"/>
        <v>0</v>
      </c>
    </row>
    <row r="53" spans="2:10" ht="140">
      <c r="B53" s="9"/>
      <c r="C53" s="34">
        <v>16</v>
      </c>
      <c r="D53" s="34" t="s">
        <v>34</v>
      </c>
      <c r="E53" s="79" t="s">
        <v>66</v>
      </c>
      <c r="F53" s="80" t="s">
        <v>103</v>
      </c>
      <c r="G53" s="35" t="s">
        <v>32</v>
      </c>
      <c r="H53" s="36">
        <v>1</v>
      </c>
      <c r="I53" s="37">
        <v>0</v>
      </c>
      <c r="J53" s="69">
        <f t="shared" si="0"/>
        <v>0</v>
      </c>
    </row>
    <row r="54" spans="2:10" ht="84">
      <c r="B54" s="9"/>
      <c r="C54" s="34">
        <v>17</v>
      </c>
      <c r="D54" s="34" t="s">
        <v>34</v>
      </c>
      <c r="E54" s="79" t="s">
        <v>67</v>
      </c>
      <c r="F54" s="80" t="s">
        <v>92</v>
      </c>
      <c r="G54" s="35" t="s">
        <v>32</v>
      </c>
      <c r="H54" s="36">
        <v>2</v>
      </c>
      <c r="I54" s="37">
        <v>0</v>
      </c>
      <c r="J54" s="69">
        <f t="shared" si="0"/>
        <v>0</v>
      </c>
    </row>
    <row r="55" spans="2:10" ht="98">
      <c r="B55" s="9"/>
      <c r="C55" s="91">
        <v>18</v>
      </c>
      <c r="D55" s="91" t="s">
        <v>34</v>
      </c>
      <c r="E55" s="92" t="s">
        <v>38</v>
      </c>
      <c r="F55" s="80" t="s">
        <v>74</v>
      </c>
      <c r="G55" s="93" t="s">
        <v>32</v>
      </c>
      <c r="H55" s="94">
        <v>1</v>
      </c>
      <c r="I55" s="95">
        <v>0</v>
      </c>
      <c r="J55" s="96">
        <f t="shared" si="0"/>
        <v>0</v>
      </c>
    </row>
    <row r="56" spans="2:10" ht="42">
      <c r="B56" s="9"/>
      <c r="C56" s="91">
        <v>19</v>
      </c>
      <c r="D56" s="91" t="s">
        <v>34</v>
      </c>
      <c r="E56" s="92" t="s">
        <v>94</v>
      </c>
      <c r="F56" s="97" t="s">
        <v>104</v>
      </c>
      <c r="G56" s="93" t="s">
        <v>32</v>
      </c>
      <c r="H56" s="94">
        <v>1</v>
      </c>
      <c r="I56" s="95">
        <v>0</v>
      </c>
      <c r="J56" s="96">
        <f t="shared" si="0"/>
        <v>0</v>
      </c>
    </row>
    <row r="57" spans="2:10" ht="42">
      <c r="B57" s="14"/>
      <c r="C57" s="70">
        <v>20</v>
      </c>
      <c r="D57" s="70" t="s">
        <v>34</v>
      </c>
      <c r="E57" s="88" t="s">
        <v>72</v>
      </c>
      <c r="F57" s="89" t="s">
        <v>71</v>
      </c>
      <c r="G57" s="71" t="s">
        <v>32</v>
      </c>
      <c r="H57" s="72">
        <v>1</v>
      </c>
      <c r="I57" s="73">
        <v>0</v>
      </c>
      <c r="J57" s="74">
        <f t="shared" si="0"/>
        <v>0</v>
      </c>
    </row>
  </sheetData>
  <sheetProtection sheet="1" objects="1" scenarios="1"/>
  <mergeCells count="7">
    <mergeCell ref="D6:G7"/>
    <mergeCell ref="I15:J15"/>
    <mergeCell ref="I14:J14"/>
    <mergeCell ref="D8:G8"/>
    <mergeCell ref="D10:G10"/>
    <mergeCell ref="D14:F14"/>
    <mergeCell ref="D15:F15"/>
  </mergeCells>
  <pageMargins left="0.25" right="0.25" top="0.75" bottom="0.75" header="0.3" footer="0.3"/>
  <pageSetup paperSize="9" scale="64" fitToHeight="0" orientation="portrait" horizontalDpi="0" verticalDpi="0" r:id="rId1"/>
  <ignoredErrors>
    <ignoredError sqref="D14:D15 I14:I15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3</vt:i4>
      </vt:variant>
    </vt:vector>
  </HeadingPairs>
  <TitlesOfParts>
    <vt:vector size="6" baseType="lpstr">
      <vt:lpstr>Rekapitulace dodávek</vt:lpstr>
      <vt:lpstr>Učebna přírodovědy</vt:lpstr>
      <vt:lpstr>Polytechnická učebna</vt:lpstr>
      <vt:lpstr>'Polytechnická učebna'!Oblast_tisku</vt:lpstr>
      <vt:lpstr>'Rekapitulace dodávek'!Oblast_tisku</vt:lpstr>
      <vt:lpstr>'Učebna přírodovědy'!Oblast_tisku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Miloš Axmann</cp:lastModifiedBy>
  <cp:lastPrinted>2023-11-20T19:35:39Z</cp:lastPrinted>
  <dcterms:created xsi:type="dcterms:W3CDTF">2023-05-22T05:52:14Z</dcterms:created>
  <dcterms:modified xsi:type="dcterms:W3CDTF">2025-05-14T12:06:05Z</dcterms:modified>
</cp:coreProperties>
</file>